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570" windowHeight="7650" activeTab="1"/>
  </bookViews>
  <sheets>
    <sheet name="Th 1" sheetId="22" r:id="rId1"/>
    <sheet name="TH 2" sheetId="24" r:id="rId2"/>
    <sheet name="Th.3" sheetId="25" r:id="rId3"/>
    <sheet name="nộp ĐP Q.I" sheetId="26" r:id="rId4"/>
    <sheet name="Th 4" sheetId="28" r:id="rId5"/>
    <sheet name="TH 5" sheetId="29" r:id="rId6"/>
    <sheet name="Th 6" sheetId="30" r:id="rId7"/>
    <sheet name="nộp ĐP Q.II " sheetId="31" r:id="rId8"/>
    <sheet name="T7" sheetId="32" r:id="rId9"/>
    <sheet name="T8" sheetId="33" r:id="rId10"/>
    <sheet name="T9" sheetId="34" r:id="rId11"/>
    <sheet name="Nop q3" sheetId="39" r:id="rId12"/>
    <sheet name="T10" sheetId="35" r:id="rId13"/>
    <sheet name="T11" sheetId="36" r:id="rId14"/>
    <sheet name="t12" sheetId="37" r:id="rId15"/>
    <sheet name="NOP Q4" sheetId="40" r:id="rId16"/>
  </sheets>
  <definedNames>
    <definedName name="_1" localSheetId="7">#REF!</definedName>
    <definedName name="_1" localSheetId="10">#REF!</definedName>
    <definedName name="_1" localSheetId="4">#REF!</definedName>
    <definedName name="_1" localSheetId="5">#REF!</definedName>
    <definedName name="_1" localSheetId="6">#REF!</definedName>
    <definedName name="_1">#REF!</definedName>
    <definedName name="_2" localSheetId="7">#REF!</definedName>
    <definedName name="_2" localSheetId="10">#REF!</definedName>
    <definedName name="_2" localSheetId="4">#REF!</definedName>
    <definedName name="_2" localSheetId="5">#REF!</definedName>
    <definedName name="_2" localSheetId="6">#REF!</definedName>
    <definedName name="_2">#REF!</definedName>
    <definedName name="_CON1" localSheetId="7">#REF!</definedName>
    <definedName name="_CON1" localSheetId="10">#REF!</definedName>
    <definedName name="_CON1" localSheetId="4">#REF!</definedName>
    <definedName name="_CON1" localSheetId="5">#REF!</definedName>
    <definedName name="_CON1" localSheetId="6">#REF!</definedName>
    <definedName name="_CON1">#REF!</definedName>
    <definedName name="_CON2" localSheetId="7">#REF!</definedName>
    <definedName name="_CON2" localSheetId="10">#REF!</definedName>
    <definedName name="_CON2" localSheetId="4">#REF!</definedName>
    <definedName name="_CON2" localSheetId="5">#REF!</definedName>
    <definedName name="_CON2" localSheetId="6">#REF!</definedName>
    <definedName name="_CON2">#REF!</definedName>
    <definedName name="_Fill" localSheetId="7" hidden="1">#REF!</definedName>
    <definedName name="_Fill" localSheetId="10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hidden="1">#REF!</definedName>
    <definedName name="_xlnm._FilterDatabase" localSheetId="7" hidden="1">#REF!</definedName>
    <definedName name="_xlnm._FilterDatabase" localSheetId="10" hidden="1">#REF!</definedName>
    <definedName name="_xlnm._FilterDatabase" localSheetId="4" hidden="1">#REF!</definedName>
    <definedName name="_xlnm._FilterDatabase" localSheetId="5" hidden="1">#REF!</definedName>
    <definedName name="_xlnm._FilterDatabase" localSheetId="6" hidden="1">#REF!</definedName>
    <definedName name="_xlnm._FilterDatabase" hidden="1">#REF!</definedName>
    <definedName name="_NET2" localSheetId="7">#REF!</definedName>
    <definedName name="_NET2" localSheetId="10">#REF!</definedName>
    <definedName name="_NET2" localSheetId="4">#REF!</definedName>
    <definedName name="_NET2" localSheetId="5">#REF!</definedName>
    <definedName name="_NET2" localSheetId="6">#REF!</definedName>
    <definedName name="_NET2">#REF!</definedName>
    <definedName name="_Order1" hidden="1">255</definedName>
    <definedName name="_Order2" hidden="1">255</definedName>
    <definedName name="_Sort" localSheetId="7" hidden="1">#REF!</definedName>
    <definedName name="_Sort" localSheetId="10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hidden="1">#REF!</definedName>
    <definedName name="a" localSheetId="7">#REF!</definedName>
    <definedName name="a" localSheetId="10">#REF!</definedName>
    <definedName name="a" localSheetId="4">#REF!</definedName>
    <definedName name="a" localSheetId="5">#REF!</definedName>
    <definedName name="a" localSheetId="6">#REF!</definedName>
    <definedName name="a">#REF!</definedName>
    <definedName name="a___May" localSheetId="7">#REF!</definedName>
    <definedName name="a___May" localSheetId="10">#REF!</definedName>
    <definedName name="a___May" localSheetId="4">#REF!</definedName>
    <definedName name="a___May" localSheetId="5">#REF!</definedName>
    <definedName name="a___May" localSheetId="6">#REF!</definedName>
    <definedName name="a___May">#REF!</definedName>
    <definedName name="a___Nhan_cong" localSheetId="7">#REF!</definedName>
    <definedName name="a___Nhan_cong" localSheetId="10">#REF!</definedName>
    <definedName name="a___Nhan_cong" localSheetId="4">#REF!</definedName>
    <definedName name="a___Nhan_cong" localSheetId="5">#REF!</definedName>
    <definedName name="a___Nhan_cong" localSheetId="6">#REF!</definedName>
    <definedName name="a___Nhan_cong">#REF!</definedName>
    <definedName name="a___vat_lieu" localSheetId="7">#REF!</definedName>
    <definedName name="a___vat_lieu" localSheetId="10">#REF!</definedName>
    <definedName name="a___vat_lieu" localSheetId="4">#REF!</definedName>
    <definedName name="a___vat_lieu" localSheetId="5">#REF!</definedName>
    <definedName name="a___vat_lieu" localSheetId="6">#REF!</definedName>
    <definedName name="a___vat_lieu">#REF!</definedName>
    <definedName name="a277Print_Titles" localSheetId="7">#REF!</definedName>
    <definedName name="a277Print_Titles" localSheetId="10">#REF!</definedName>
    <definedName name="a277Print_Titles" localSheetId="4">#REF!</definedName>
    <definedName name="a277Print_Titles" localSheetId="5">#REF!</definedName>
    <definedName name="a277Print_Titles" localSheetId="6">#REF!</definedName>
    <definedName name="a277Print_Titles">#REF!</definedName>
    <definedName name="ab" localSheetId="7">#REF!</definedName>
    <definedName name="ab" localSheetId="10">#REF!</definedName>
    <definedName name="ab" localSheetId="4">#REF!</definedName>
    <definedName name="ab" localSheetId="5">#REF!</definedName>
    <definedName name="ab" localSheetId="6">#REF!</definedName>
    <definedName name="ab">#REF!</definedName>
    <definedName name="ad" localSheetId="7">#REF!</definedName>
    <definedName name="ad" localSheetId="10">#REF!</definedName>
    <definedName name="ad" localSheetId="4">#REF!</definedName>
    <definedName name="ad" localSheetId="5">#REF!</definedName>
    <definedName name="ad" localSheetId="6">#REF!</definedName>
    <definedName name="ad">#REF!</definedName>
    <definedName name="Æ" localSheetId="7">#REF!</definedName>
    <definedName name="Æ" localSheetId="10">#REF!</definedName>
    <definedName name="Æ" localSheetId="4">#REF!</definedName>
    <definedName name="Æ" localSheetId="5">#REF!</definedName>
    <definedName name="Æ" localSheetId="6">#REF!</definedName>
    <definedName name="Æ">#REF!</definedName>
    <definedName name="B" localSheetId="7">#REF!</definedName>
    <definedName name="B" localSheetId="10">#REF!</definedName>
    <definedName name="B" localSheetId="4">#REF!</definedName>
    <definedName name="B" localSheetId="5">#REF!</definedName>
    <definedName name="B" localSheetId="6">#REF!</definedName>
    <definedName name="B">#REF!</definedName>
    <definedName name="ba" localSheetId="7">#REF!</definedName>
    <definedName name="ba" localSheetId="10">#REF!</definedName>
    <definedName name="ba" localSheetId="4">#REF!</definedName>
    <definedName name="ba" localSheetId="5">#REF!</definedName>
    <definedName name="ba" localSheetId="6">#REF!</definedName>
    <definedName name="ba">#REF!</definedName>
    <definedName name="Bang_cly" localSheetId="7">#REF!</definedName>
    <definedName name="Bang_cly" localSheetId="10">#REF!</definedName>
    <definedName name="Bang_cly" localSheetId="4">#REF!</definedName>
    <definedName name="Bang_cly" localSheetId="5">#REF!</definedName>
    <definedName name="Bang_cly" localSheetId="6">#REF!</definedName>
    <definedName name="Bang_cly">#REF!</definedName>
    <definedName name="Bang_CVC" localSheetId="7">#REF!</definedName>
    <definedName name="Bang_CVC" localSheetId="10">#REF!</definedName>
    <definedName name="Bang_CVC" localSheetId="4">#REF!</definedName>
    <definedName name="Bang_CVC" localSheetId="5">#REF!</definedName>
    <definedName name="Bang_CVC" localSheetId="6">#REF!</definedName>
    <definedName name="Bang_CVC">#REF!</definedName>
    <definedName name="bang_gia" localSheetId="7">#REF!</definedName>
    <definedName name="bang_gia" localSheetId="10">#REF!</definedName>
    <definedName name="bang_gia" localSheetId="4">#REF!</definedName>
    <definedName name="bang_gia" localSheetId="5">#REF!</definedName>
    <definedName name="bang_gia" localSheetId="6">#REF!</definedName>
    <definedName name="bang_gia">#REF!</definedName>
    <definedName name="Bang_travl" localSheetId="7">#REF!</definedName>
    <definedName name="Bang_travl" localSheetId="10">#REF!</definedName>
    <definedName name="Bang_travl" localSheetId="4">#REF!</definedName>
    <definedName name="Bang_travl" localSheetId="5">#REF!</definedName>
    <definedName name="Bang_travl" localSheetId="6">#REF!</definedName>
    <definedName name="Bang_travl">#REF!</definedName>
    <definedName name="BC._DAO_DAP_DAT_BANG_MAY" localSheetId="7">#REF!</definedName>
    <definedName name="BC._DAO_DAP_DAT_BANG_MAY" localSheetId="10">#REF!</definedName>
    <definedName name="BC._DAO_DAP_DAT_BANG_MAY" localSheetId="4">#REF!</definedName>
    <definedName name="BC._DAO_DAP_DAT_BANG_MAY" localSheetId="5">#REF!</definedName>
    <definedName name="BC._DAO_DAP_DAT_BANG_MAY" localSheetId="6">#REF!</definedName>
    <definedName name="BC._DAO_DAP_DAT_BANG_MAY">#REF!</definedName>
    <definedName name="BD4HK" localSheetId="7">#REF!</definedName>
    <definedName name="BD4HK" localSheetId="10">#REF!</definedName>
    <definedName name="BD4HK" localSheetId="4">#REF!</definedName>
    <definedName name="BD4HK" localSheetId="5">#REF!</definedName>
    <definedName name="BD4HK" localSheetId="6">#REF!</definedName>
    <definedName name="BD4HK">#REF!</definedName>
    <definedName name="BD6HK34" localSheetId="7">#REF!</definedName>
    <definedName name="BD6HK34" localSheetId="10">#REF!</definedName>
    <definedName name="BD6HK34" localSheetId="4">#REF!</definedName>
    <definedName name="BD6HK34" localSheetId="5">#REF!</definedName>
    <definedName name="BD6HK34" localSheetId="6">#REF!</definedName>
    <definedName name="BD6HK34">#REF!</definedName>
    <definedName name="BD98TIN" localSheetId="7">#REF!</definedName>
    <definedName name="BD98TIN" localSheetId="10">#REF!</definedName>
    <definedName name="BD98TIN" localSheetId="4">#REF!</definedName>
    <definedName name="BD98TIN" localSheetId="5">#REF!</definedName>
    <definedName name="BD98TIN" localSheetId="6">#REF!</definedName>
    <definedName name="BD98TIN">#REF!</definedName>
    <definedName name="BE_TONG_DA_BANG_THU_CONG" localSheetId="7">#REF!</definedName>
    <definedName name="BE_TONG_DA_BANG_THU_CONG" localSheetId="10">#REF!</definedName>
    <definedName name="BE_TONG_DA_BANG_THU_CONG" localSheetId="4">#REF!</definedName>
    <definedName name="BE_TONG_DA_BANG_THU_CONG" localSheetId="5">#REF!</definedName>
    <definedName name="BE_TONG_DA_BANG_THU_CONG" localSheetId="6">#REF!</definedName>
    <definedName name="BE_TONG_DA_BANG_THU_CONG">#REF!</definedName>
    <definedName name="Be_tong_do_tai_cho" localSheetId="7">#REF!</definedName>
    <definedName name="Be_tong_do_tai_cho" localSheetId="10">#REF!</definedName>
    <definedName name="Be_tong_do_tai_cho" localSheetId="4">#REF!</definedName>
    <definedName name="Be_tong_do_tai_cho" localSheetId="5">#REF!</definedName>
    <definedName name="Be_tong_do_tai_cho" localSheetId="6">#REF!</definedName>
    <definedName name="Be_tong_do_tai_cho">#REF!</definedName>
    <definedName name="Be_tong_duc_san" localSheetId="7">#REF!</definedName>
    <definedName name="Be_tong_duc_san" localSheetId="10">#REF!</definedName>
    <definedName name="Be_tong_duc_san" localSheetId="4">#REF!</definedName>
    <definedName name="Be_tong_duc_san" localSheetId="5">#REF!</definedName>
    <definedName name="Be_tong_duc_san" localSheetId="6">#REF!</definedName>
    <definedName name="Be_tong_duc_san">#REF!</definedName>
    <definedName name="BH" localSheetId="7">#REF!</definedName>
    <definedName name="BH" localSheetId="10">#REF!</definedName>
    <definedName name="BH" localSheetId="4">#REF!</definedName>
    <definedName name="BH" localSheetId="5">#REF!</definedName>
    <definedName name="BH" localSheetId="6">#REF!</definedName>
    <definedName name="BH">#REF!</definedName>
    <definedName name="BOQ" localSheetId="7">#REF!</definedName>
    <definedName name="BOQ" localSheetId="10">#REF!</definedName>
    <definedName name="BOQ" localSheetId="4">#REF!</definedName>
    <definedName name="BOQ" localSheetId="5">#REF!</definedName>
    <definedName name="BOQ" localSheetId="6">#REF!</definedName>
    <definedName name="BOQ">#REF!</definedName>
    <definedName name="BVCISUMMARY" localSheetId="7">#REF!</definedName>
    <definedName name="BVCISUMMARY" localSheetId="10">#REF!</definedName>
    <definedName name="BVCISUMMARY" localSheetId="4">#REF!</definedName>
    <definedName name="BVCISUMMARY" localSheetId="5">#REF!</definedName>
    <definedName name="BVCISUMMARY" localSheetId="6">#REF!</definedName>
    <definedName name="BVCISUMMARY">#REF!</definedName>
    <definedName name="C." localSheetId="7">#REF!</definedName>
    <definedName name="C." localSheetId="10">#REF!</definedName>
    <definedName name="C." localSheetId="4">#REF!</definedName>
    <definedName name="C." localSheetId="5">#REF!</definedName>
    <definedName name="C." localSheetId="6">#REF!</definedName>
    <definedName name="C.">#REF!</definedName>
    <definedName name="CLVL" localSheetId="7">#REF!</definedName>
    <definedName name="CLVL" localSheetId="10">#REF!</definedName>
    <definedName name="CLVL" localSheetId="4">#REF!</definedName>
    <definedName name="CLVL" localSheetId="5">#REF!</definedName>
    <definedName name="CLVL" localSheetId="6">#REF!</definedName>
    <definedName name="CLVL">#REF!</definedName>
    <definedName name="Co" localSheetId="7">#REF!</definedName>
    <definedName name="Co" localSheetId="10">#REF!</definedName>
    <definedName name="Co" localSheetId="4">#REF!</definedName>
    <definedName name="Co" localSheetId="5">#REF!</definedName>
    <definedName name="Co" localSheetId="6">#REF!</definedName>
    <definedName name="Co">#REF!</definedName>
    <definedName name="COMMON" localSheetId="7">#REF!</definedName>
    <definedName name="COMMON" localSheetId="10">#REF!</definedName>
    <definedName name="COMMON" localSheetId="4">#REF!</definedName>
    <definedName name="COMMON" localSheetId="5">#REF!</definedName>
    <definedName name="COMMON" localSheetId="6">#REF!</definedName>
    <definedName name="COMMON">#REF!</definedName>
    <definedName name="CON_EQP_COS" localSheetId="7">#REF!</definedName>
    <definedName name="CON_EQP_COS" localSheetId="10">#REF!</definedName>
    <definedName name="CON_EQP_COS" localSheetId="4">#REF!</definedName>
    <definedName name="CON_EQP_COS" localSheetId="5">#REF!</definedName>
    <definedName name="CON_EQP_COS" localSheetId="6">#REF!</definedName>
    <definedName name="CON_EQP_COS">#REF!</definedName>
    <definedName name="Cong_HM_DTCT" localSheetId="7">#REF!</definedName>
    <definedName name="Cong_HM_DTCT" localSheetId="10">#REF!</definedName>
    <definedName name="Cong_HM_DTCT" localSheetId="4">#REF!</definedName>
    <definedName name="Cong_HM_DTCT" localSheetId="5">#REF!</definedName>
    <definedName name="Cong_HM_DTCT" localSheetId="6">#REF!</definedName>
    <definedName name="Cong_HM_DTCT">#REF!</definedName>
    <definedName name="Cong_M_DTCT" localSheetId="7">#REF!</definedName>
    <definedName name="Cong_M_DTCT" localSheetId="10">#REF!</definedName>
    <definedName name="Cong_M_DTCT" localSheetId="4">#REF!</definedName>
    <definedName name="Cong_M_DTCT" localSheetId="5">#REF!</definedName>
    <definedName name="Cong_M_DTCT" localSheetId="6">#REF!</definedName>
    <definedName name="Cong_M_DTCT">#REF!</definedName>
    <definedName name="Cong_NC_DTCT" localSheetId="7">#REF!</definedName>
    <definedName name="Cong_NC_DTCT" localSheetId="10">#REF!</definedName>
    <definedName name="Cong_NC_DTCT" localSheetId="4">#REF!</definedName>
    <definedName name="Cong_NC_DTCT" localSheetId="5">#REF!</definedName>
    <definedName name="Cong_NC_DTCT" localSheetId="6">#REF!</definedName>
    <definedName name="Cong_NC_DTCT">#REF!</definedName>
    <definedName name="cong_tac_khac" localSheetId="7">#REF!</definedName>
    <definedName name="cong_tac_khac" localSheetId="10">#REF!</definedName>
    <definedName name="cong_tac_khac" localSheetId="4">#REF!</definedName>
    <definedName name="cong_tac_khac" localSheetId="5">#REF!</definedName>
    <definedName name="cong_tac_khac" localSheetId="6">#REF!</definedName>
    <definedName name="cong_tac_khac">#REF!</definedName>
    <definedName name="Cong_tac_xay_da" localSheetId="7">#REF!</definedName>
    <definedName name="Cong_tac_xay_da" localSheetId="10">#REF!</definedName>
    <definedName name="Cong_tac_xay_da" localSheetId="4">#REF!</definedName>
    <definedName name="Cong_tac_xay_da" localSheetId="5">#REF!</definedName>
    <definedName name="Cong_tac_xay_da" localSheetId="6">#REF!</definedName>
    <definedName name="Cong_tac_xay_da">#REF!</definedName>
    <definedName name="Cong_VL_DTCT" localSheetId="7">#REF!</definedName>
    <definedName name="Cong_VL_DTCT" localSheetId="10">#REF!</definedName>
    <definedName name="Cong_VL_DTCT" localSheetId="4">#REF!</definedName>
    <definedName name="Cong_VL_DTCT" localSheetId="5">#REF!</definedName>
    <definedName name="Cong_VL_DTCT" localSheetId="6">#REF!</definedName>
    <definedName name="Cong_VL_DTCT">#REF!</definedName>
    <definedName name="COVER" localSheetId="7">#REF!</definedName>
    <definedName name="COVER" localSheetId="10">#REF!</definedName>
    <definedName name="COVER" localSheetId="4">#REF!</definedName>
    <definedName name="COVER" localSheetId="5">#REF!</definedName>
    <definedName name="COVER" localSheetId="6">#REF!</definedName>
    <definedName name="COVER">#REF!</definedName>
    <definedName name="CRITINST" localSheetId="7">#REF!</definedName>
    <definedName name="CRITINST" localSheetId="10">#REF!</definedName>
    <definedName name="CRITINST" localSheetId="4">#REF!</definedName>
    <definedName name="CRITINST" localSheetId="5">#REF!</definedName>
    <definedName name="CRITINST" localSheetId="6">#REF!</definedName>
    <definedName name="CRITINST">#REF!</definedName>
    <definedName name="CRITPURC" localSheetId="7">#REF!</definedName>
    <definedName name="CRITPURC" localSheetId="10">#REF!</definedName>
    <definedName name="CRITPURC" localSheetId="4">#REF!</definedName>
    <definedName name="CRITPURC" localSheetId="5">#REF!</definedName>
    <definedName name="CRITPURC" localSheetId="6">#REF!</definedName>
    <definedName name="CRITPURC">#REF!</definedName>
    <definedName name="CS_10" localSheetId="7">#REF!</definedName>
    <definedName name="CS_10" localSheetId="10">#REF!</definedName>
    <definedName name="CS_10" localSheetId="4">#REF!</definedName>
    <definedName name="CS_10" localSheetId="5">#REF!</definedName>
    <definedName name="CS_10" localSheetId="6">#REF!</definedName>
    <definedName name="CS_10">#REF!</definedName>
    <definedName name="CS_100" localSheetId="7">#REF!</definedName>
    <definedName name="CS_100" localSheetId="10">#REF!</definedName>
    <definedName name="CS_100" localSheetId="4">#REF!</definedName>
    <definedName name="CS_100" localSheetId="5">#REF!</definedName>
    <definedName name="CS_100" localSheetId="6">#REF!</definedName>
    <definedName name="CS_100">#REF!</definedName>
    <definedName name="CS_10S" localSheetId="7">#REF!</definedName>
    <definedName name="CS_10S" localSheetId="10">#REF!</definedName>
    <definedName name="CS_10S" localSheetId="4">#REF!</definedName>
    <definedName name="CS_10S" localSheetId="5">#REF!</definedName>
    <definedName name="CS_10S" localSheetId="6">#REF!</definedName>
    <definedName name="CS_10S">#REF!</definedName>
    <definedName name="CS_120" localSheetId="7">#REF!</definedName>
    <definedName name="CS_120" localSheetId="10">#REF!</definedName>
    <definedName name="CS_120" localSheetId="4">#REF!</definedName>
    <definedName name="CS_120" localSheetId="5">#REF!</definedName>
    <definedName name="CS_120" localSheetId="6">#REF!</definedName>
    <definedName name="CS_120">#REF!</definedName>
    <definedName name="CS_140" localSheetId="7">#REF!</definedName>
    <definedName name="CS_140" localSheetId="10">#REF!</definedName>
    <definedName name="CS_140" localSheetId="4">#REF!</definedName>
    <definedName name="CS_140" localSheetId="5">#REF!</definedName>
    <definedName name="CS_140" localSheetId="6">#REF!</definedName>
    <definedName name="CS_140">#REF!</definedName>
    <definedName name="CS_160" localSheetId="7">#REF!</definedName>
    <definedName name="CS_160" localSheetId="10">#REF!</definedName>
    <definedName name="CS_160" localSheetId="4">#REF!</definedName>
    <definedName name="CS_160" localSheetId="5">#REF!</definedName>
    <definedName name="CS_160" localSheetId="6">#REF!</definedName>
    <definedName name="CS_160">#REF!</definedName>
    <definedName name="CS_20" localSheetId="7">#REF!</definedName>
    <definedName name="CS_20" localSheetId="10">#REF!</definedName>
    <definedName name="CS_20" localSheetId="4">#REF!</definedName>
    <definedName name="CS_20" localSheetId="5">#REF!</definedName>
    <definedName name="CS_20" localSheetId="6">#REF!</definedName>
    <definedName name="CS_20">#REF!</definedName>
    <definedName name="CS_30" localSheetId="7">#REF!</definedName>
    <definedName name="CS_30" localSheetId="10">#REF!</definedName>
    <definedName name="CS_30" localSheetId="4">#REF!</definedName>
    <definedName name="CS_30" localSheetId="5">#REF!</definedName>
    <definedName name="CS_30" localSheetId="6">#REF!</definedName>
    <definedName name="CS_30">#REF!</definedName>
    <definedName name="CS_40" localSheetId="7">#REF!</definedName>
    <definedName name="CS_40" localSheetId="10">#REF!</definedName>
    <definedName name="CS_40" localSheetId="4">#REF!</definedName>
    <definedName name="CS_40" localSheetId="5">#REF!</definedName>
    <definedName name="CS_40" localSheetId="6">#REF!</definedName>
    <definedName name="CS_40">#REF!</definedName>
    <definedName name="CS_40S" localSheetId="7">#REF!</definedName>
    <definedName name="CS_40S" localSheetId="10">#REF!</definedName>
    <definedName name="CS_40S" localSheetId="4">#REF!</definedName>
    <definedName name="CS_40S" localSheetId="5">#REF!</definedName>
    <definedName name="CS_40S" localSheetId="6">#REF!</definedName>
    <definedName name="CS_40S">#REF!</definedName>
    <definedName name="CS_5S" localSheetId="7">#REF!</definedName>
    <definedName name="CS_5S" localSheetId="10">#REF!</definedName>
    <definedName name="CS_5S" localSheetId="4">#REF!</definedName>
    <definedName name="CS_5S" localSheetId="5">#REF!</definedName>
    <definedName name="CS_5S" localSheetId="6">#REF!</definedName>
    <definedName name="CS_5S">#REF!</definedName>
    <definedName name="CS_60" localSheetId="7">#REF!</definedName>
    <definedName name="CS_60" localSheetId="10">#REF!</definedName>
    <definedName name="CS_60" localSheetId="4">#REF!</definedName>
    <definedName name="CS_60" localSheetId="5">#REF!</definedName>
    <definedName name="CS_60" localSheetId="6">#REF!</definedName>
    <definedName name="CS_60">#REF!</definedName>
    <definedName name="CS_80" localSheetId="7">#REF!</definedName>
    <definedName name="CS_80" localSheetId="10">#REF!</definedName>
    <definedName name="CS_80" localSheetId="4">#REF!</definedName>
    <definedName name="CS_80" localSheetId="5">#REF!</definedName>
    <definedName name="CS_80" localSheetId="6">#REF!</definedName>
    <definedName name="CS_80">#REF!</definedName>
    <definedName name="CS_80S" localSheetId="7">#REF!</definedName>
    <definedName name="CS_80S" localSheetId="10">#REF!</definedName>
    <definedName name="CS_80S" localSheetId="4">#REF!</definedName>
    <definedName name="CS_80S" localSheetId="5">#REF!</definedName>
    <definedName name="CS_80S" localSheetId="6">#REF!</definedName>
    <definedName name="CS_80S">#REF!</definedName>
    <definedName name="CS_STD" localSheetId="7">#REF!</definedName>
    <definedName name="CS_STD" localSheetId="10">#REF!</definedName>
    <definedName name="CS_STD" localSheetId="4">#REF!</definedName>
    <definedName name="CS_STD" localSheetId="5">#REF!</definedName>
    <definedName name="CS_STD" localSheetId="6">#REF!</definedName>
    <definedName name="CS_STD">#REF!</definedName>
    <definedName name="CS_XS" localSheetId="7">#REF!</definedName>
    <definedName name="CS_XS" localSheetId="10">#REF!</definedName>
    <definedName name="CS_XS" localSheetId="4">#REF!</definedName>
    <definedName name="CS_XS" localSheetId="5">#REF!</definedName>
    <definedName name="CS_XS" localSheetId="6">#REF!</definedName>
    <definedName name="CS_XS">#REF!</definedName>
    <definedName name="CS_XXS" localSheetId="7">#REF!</definedName>
    <definedName name="CS_XXS" localSheetId="10">#REF!</definedName>
    <definedName name="CS_XXS" localSheetId="4">#REF!</definedName>
    <definedName name="CS_XXS" localSheetId="5">#REF!</definedName>
    <definedName name="CS_XXS" localSheetId="6">#REF!</definedName>
    <definedName name="CS_XXS">#REF!</definedName>
    <definedName name="ctiep" localSheetId="7">#REF!</definedName>
    <definedName name="ctiep" localSheetId="10">#REF!</definedName>
    <definedName name="ctiep" localSheetId="4">#REF!</definedName>
    <definedName name="ctiep" localSheetId="5">#REF!</definedName>
    <definedName name="ctiep" localSheetId="6">#REF!</definedName>
    <definedName name="ctiep">#REF!</definedName>
    <definedName name="da" localSheetId="7">#REF!</definedName>
    <definedName name="da" localSheetId="10">#REF!</definedName>
    <definedName name="da" localSheetId="4">#REF!</definedName>
    <definedName name="da" localSheetId="5">#REF!</definedName>
    <definedName name="da" localSheetId="6">#REF!</definedName>
    <definedName name="da">#REF!</definedName>
    <definedName name="DAO" localSheetId="7">#REF!</definedName>
    <definedName name="DAO" localSheetId="10">#REF!</definedName>
    <definedName name="DAO" localSheetId="4">#REF!</definedName>
    <definedName name="DAO" localSheetId="5">#REF!</definedName>
    <definedName name="DAO" localSheetId="6">#REF!</definedName>
    <definedName name="DAO">#REF!</definedName>
    <definedName name="Dao_dap_da" localSheetId="7">#REF!</definedName>
    <definedName name="Dao_dap_da" localSheetId="10">#REF!</definedName>
    <definedName name="Dao_dap_da" localSheetId="4">#REF!</definedName>
    <definedName name="Dao_dap_da" localSheetId="5">#REF!</definedName>
    <definedName name="Dao_dap_da" localSheetId="6">#REF!</definedName>
    <definedName name="Dao_dap_da">#REF!</definedName>
    <definedName name="Dao_dat_bang_may" localSheetId="7">#REF!</definedName>
    <definedName name="Dao_dat_bang_may" localSheetId="10">#REF!</definedName>
    <definedName name="Dao_dat_bang_may" localSheetId="4">#REF!</definedName>
    <definedName name="Dao_dat_bang_may" localSheetId="5">#REF!</definedName>
    <definedName name="Dao_dat_bang_may" localSheetId="6">#REF!</definedName>
    <definedName name="Dao_dat_bang_may">#REF!</definedName>
    <definedName name="Dao_dat_bang_thu_cong" localSheetId="7">#REF!</definedName>
    <definedName name="Dao_dat_bang_thu_cong" localSheetId="10">#REF!</definedName>
    <definedName name="Dao_dat_bang_thu_cong" localSheetId="4">#REF!</definedName>
    <definedName name="Dao_dat_bang_thu_cong" localSheetId="5">#REF!</definedName>
    <definedName name="Dao_dat_bang_thu_cong" localSheetId="6">#REF!</definedName>
    <definedName name="Dao_dat_bang_thu_cong">#REF!</definedName>
    <definedName name="Dap_dat_bang_may" localSheetId="7">#REF!</definedName>
    <definedName name="Dap_dat_bang_may" localSheetId="10">#REF!</definedName>
    <definedName name="Dap_dat_bang_may" localSheetId="4">#REF!</definedName>
    <definedName name="Dap_dat_bang_may" localSheetId="5">#REF!</definedName>
    <definedName name="Dap_dat_bang_may" localSheetId="6">#REF!</definedName>
    <definedName name="Dap_dat_bang_may">#REF!</definedName>
    <definedName name="Dap_dat_bang_thu_cong" localSheetId="7">#REF!</definedName>
    <definedName name="Dap_dat_bang_thu_cong" localSheetId="10">#REF!</definedName>
    <definedName name="Dap_dat_bang_thu_cong" localSheetId="4">#REF!</definedName>
    <definedName name="Dap_dat_bang_thu_cong" localSheetId="5">#REF!</definedName>
    <definedName name="Dap_dat_bang_thu_cong" localSheetId="6">#REF!</definedName>
    <definedName name="Dap_dat_bang_thu_cong">#REF!</definedName>
    <definedName name="_xlnm.Database" localSheetId="7">#REF!</definedName>
    <definedName name="_xlnm.Database" localSheetId="10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>#REF!</definedName>
    <definedName name="den_bu" localSheetId="7">#REF!</definedName>
    <definedName name="den_bu" localSheetId="10">#REF!</definedName>
    <definedName name="den_bu" localSheetId="4">#REF!</definedName>
    <definedName name="den_bu" localSheetId="5">#REF!</definedName>
    <definedName name="den_bu" localSheetId="6">#REF!</definedName>
    <definedName name="den_bu">#REF!</definedName>
    <definedName name="DGCTI592" localSheetId="7">#REF!</definedName>
    <definedName name="DGCTI592" localSheetId="10">#REF!</definedName>
    <definedName name="DGCTI592" localSheetId="4">#REF!</definedName>
    <definedName name="DGCTI592" localSheetId="5">#REF!</definedName>
    <definedName name="DGCTI592" localSheetId="6">#REF!</definedName>
    <definedName name="DGCTI592">#REF!</definedName>
    <definedName name="Document_array">{"Book1","ketoanthuenha.xls","hoadån2003.xls"}</definedName>
    <definedName name="Dong_coc_cu" localSheetId="7">#REF!</definedName>
    <definedName name="Dong_coc_cu" localSheetId="10">#REF!</definedName>
    <definedName name="Dong_coc_cu" localSheetId="4">#REF!</definedName>
    <definedName name="Dong_coc_cu" localSheetId="5">#REF!</definedName>
    <definedName name="Dong_coc_cu" localSheetId="6">#REF!</definedName>
    <definedName name="Dong_coc_cu">#REF!</definedName>
    <definedName name="DSH" localSheetId="7">#REF!</definedName>
    <definedName name="DSH" localSheetId="10">#REF!</definedName>
    <definedName name="DSH" localSheetId="4">#REF!</definedName>
    <definedName name="DSH" localSheetId="5">#REF!</definedName>
    <definedName name="DSH" localSheetId="6">#REF!</definedName>
    <definedName name="DSH">#REF!</definedName>
    <definedName name="DSUMDATA" localSheetId="7">#REF!</definedName>
    <definedName name="DSUMDATA" localSheetId="10">#REF!</definedName>
    <definedName name="DSUMDATA" localSheetId="4">#REF!</definedName>
    <definedName name="DSUMDATA" localSheetId="5">#REF!</definedName>
    <definedName name="DSUMDATA" localSheetId="6">#REF!</definedName>
    <definedName name="DSUMDATA">#REF!</definedName>
    <definedName name="End_1" localSheetId="7">#REF!</definedName>
    <definedName name="End_1" localSheetId="10">#REF!</definedName>
    <definedName name="End_1" localSheetId="4">#REF!</definedName>
    <definedName name="End_1" localSheetId="5">#REF!</definedName>
    <definedName name="End_1" localSheetId="6">#REF!</definedName>
    <definedName name="End_1">#REF!</definedName>
    <definedName name="End_10" localSheetId="7">#REF!</definedName>
    <definedName name="End_10" localSheetId="10">#REF!</definedName>
    <definedName name="End_10" localSheetId="4">#REF!</definedName>
    <definedName name="End_10" localSheetId="5">#REF!</definedName>
    <definedName name="End_10" localSheetId="6">#REF!</definedName>
    <definedName name="End_10">#REF!</definedName>
    <definedName name="End_11" localSheetId="7">#REF!</definedName>
    <definedName name="End_11" localSheetId="10">#REF!</definedName>
    <definedName name="End_11" localSheetId="4">#REF!</definedName>
    <definedName name="End_11" localSheetId="5">#REF!</definedName>
    <definedName name="End_11" localSheetId="6">#REF!</definedName>
    <definedName name="End_11">#REF!</definedName>
    <definedName name="End_12" localSheetId="7">#REF!</definedName>
    <definedName name="End_12" localSheetId="10">#REF!</definedName>
    <definedName name="End_12" localSheetId="4">#REF!</definedName>
    <definedName name="End_12" localSheetId="5">#REF!</definedName>
    <definedName name="End_12" localSheetId="6">#REF!</definedName>
    <definedName name="End_12">#REF!</definedName>
    <definedName name="End_13" localSheetId="7">#REF!</definedName>
    <definedName name="End_13" localSheetId="10">#REF!</definedName>
    <definedName name="End_13" localSheetId="4">#REF!</definedName>
    <definedName name="End_13" localSheetId="5">#REF!</definedName>
    <definedName name="End_13" localSheetId="6">#REF!</definedName>
    <definedName name="End_13">#REF!</definedName>
    <definedName name="End_2" localSheetId="7">#REF!</definedName>
    <definedName name="End_2" localSheetId="10">#REF!</definedName>
    <definedName name="End_2" localSheetId="4">#REF!</definedName>
    <definedName name="End_2" localSheetId="5">#REF!</definedName>
    <definedName name="End_2" localSheetId="6">#REF!</definedName>
    <definedName name="End_2">#REF!</definedName>
    <definedName name="End_3" localSheetId="7">#REF!</definedName>
    <definedName name="End_3" localSheetId="10">#REF!</definedName>
    <definedName name="End_3" localSheetId="4">#REF!</definedName>
    <definedName name="End_3" localSheetId="5">#REF!</definedName>
    <definedName name="End_3" localSheetId="6">#REF!</definedName>
    <definedName name="End_3">#REF!</definedName>
    <definedName name="End_4" localSheetId="7">#REF!</definedName>
    <definedName name="End_4" localSheetId="10">#REF!</definedName>
    <definedName name="End_4" localSheetId="4">#REF!</definedName>
    <definedName name="End_4" localSheetId="5">#REF!</definedName>
    <definedName name="End_4" localSheetId="6">#REF!</definedName>
    <definedName name="End_4">#REF!</definedName>
    <definedName name="End_5" localSheetId="7">#REF!</definedName>
    <definedName name="End_5" localSheetId="10">#REF!</definedName>
    <definedName name="End_5" localSheetId="4">#REF!</definedName>
    <definedName name="End_5" localSheetId="5">#REF!</definedName>
    <definedName name="End_5" localSheetId="6">#REF!</definedName>
    <definedName name="End_5">#REF!</definedName>
    <definedName name="End_6" localSheetId="7">#REF!</definedName>
    <definedName name="End_6" localSheetId="10">#REF!</definedName>
    <definedName name="End_6" localSheetId="4">#REF!</definedName>
    <definedName name="End_6" localSheetId="5">#REF!</definedName>
    <definedName name="End_6" localSheetId="6">#REF!</definedName>
    <definedName name="End_6">#REF!</definedName>
    <definedName name="End_7" localSheetId="7">#REF!</definedName>
    <definedName name="End_7" localSheetId="10">#REF!</definedName>
    <definedName name="End_7" localSheetId="4">#REF!</definedName>
    <definedName name="End_7" localSheetId="5">#REF!</definedName>
    <definedName name="End_7" localSheetId="6">#REF!</definedName>
    <definedName name="End_7">#REF!</definedName>
    <definedName name="End_8" localSheetId="7">#REF!</definedName>
    <definedName name="End_8" localSheetId="10">#REF!</definedName>
    <definedName name="End_8" localSheetId="4">#REF!</definedName>
    <definedName name="End_8" localSheetId="5">#REF!</definedName>
    <definedName name="End_8" localSheetId="6">#REF!</definedName>
    <definedName name="End_8">#REF!</definedName>
    <definedName name="End_9" localSheetId="7">#REF!</definedName>
    <definedName name="End_9" localSheetId="10">#REF!</definedName>
    <definedName name="End_9" localSheetId="4">#REF!</definedName>
    <definedName name="End_9" localSheetId="5">#REF!</definedName>
    <definedName name="End_9" localSheetId="6">#REF!</definedName>
    <definedName name="End_9">#REF!</definedName>
    <definedName name="_xlnm.Extract" localSheetId="7">#REF!</definedName>
    <definedName name="_xlnm.Extract" localSheetId="10">#REF!</definedName>
    <definedName name="_xlnm.Extract" localSheetId="4">#REF!</definedName>
    <definedName name="_xlnm.Extract" localSheetId="5">#REF!</definedName>
    <definedName name="_xlnm.Extract" localSheetId="6">#REF!</definedName>
    <definedName name="_xlnm.Extract">#REF!</definedName>
    <definedName name="G.._CONG_TAC_XAY_GACH_DA" localSheetId="7">#REF!</definedName>
    <definedName name="G.._CONG_TAC_XAY_GACH_DA" localSheetId="10">#REF!</definedName>
    <definedName name="G.._CONG_TAC_XAY_GACH_DA" localSheetId="4">#REF!</definedName>
    <definedName name="G.._CONG_TAC_XAY_GACH_DA" localSheetId="5">#REF!</definedName>
    <definedName name="G.._CONG_TAC_XAY_GACH_DA" localSheetId="6">#REF!</definedName>
    <definedName name="G.._CONG_TAC_XAY_GACH_DA">#REF!</definedName>
    <definedName name="gia_tien" localSheetId="7">#REF!</definedName>
    <definedName name="gia_tien" localSheetId="10">#REF!</definedName>
    <definedName name="gia_tien" localSheetId="4">#REF!</definedName>
    <definedName name="gia_tien" localSheetId="5">#REF!</definedName>
    <definedName name="gia_tien" localSheetId="6">#REF!</definedName>
    <definedName name="gia_tien">#REF!</definedName>
    <definedName name="gia_tien_BTN" localSheetId="7">#REF!</definedName>
    <definedName name="gia_tien_BTN" localSheetId="10">#REF!</definedName>
    <definedName name="gia_tien_BTN" localSheetId="4">#REF!</definedName>
    <definedName name="gia_tien_BTN" localSheetId="5">#REF!</definedName>
    <definedName name="gia_tien_BTN" localSheetId="6">#REF!</definedName>
    <definedName name="gia_tien_BTN">#REF!</definedName>
    <definedName name="GTXL" localSheetId="7">#REF!</definedName>
    <definedName name="GTXL" localSheetId="10">#REF!</definedName>
    <definedName name="GTXL" localSheetId="4">#REF!</definedName>
    <definedName name="GTXL" localSheetId="5">#REF!</definedName>
    <definedName name="GTXL" localSheetId="6">#REF!</definedName>
    <definedName name="GTXL">#REF!</definedName>
    <definedName name="h" hidden="1">{"'Sheet1'!$L$16"}</definedName>
    <definedName name="H.CONG_TAC_BTCT_BANG_THU_CONG" localSheetId="7">#REF!</definedName>
    <definedName name="H.CONG_TAC_BTCT_BANG_THU_CONG" localSheetId="10">#REF!</definedName>
    <definedName name="H.CONG_TAC_BTCT_BANG_THU_CONG" localSheetId="4">#REF!</definedName>
    <definedName name="H.CONG_TAC_BTCT_BANG_THU_CONG" localSheetId="5">#REF!</definedName>
    <definedName name="H.CONG_TAC_BTCT_BANG_THU_CONG" localSheetId="6">#REF!</definedName>
    <definedName name="H.CONG_TAC_BTCT_BANG_THU_CONG">#REF!</definedName>
    <definedName name="ha" localSheetId="7">#REF!</definedName>
    <definedName name="ha" localSheetId="10">#REF!</definedName>
    <definedName name="ha" localSheetId="4">#REF!</definedName>
    <definedName name="ha" localSheetId="5">#REF!</definedName>
    <definedName name="ha" localSheetId="6">#REF!</definedName>
    <definedName name="ha">#REF!</definedName>
    <definedName name="hien" localSheetId="7">#REF!</definedName>
    <definedName name="hien" localSheetId="10">#REF!</definedName>
    <definedName name="hien" localSheetId="4">#REF!</definedName>
    <definedName name="hien" localSheetId="5">#REF!</definedName>
    <definedName name="hien" localSheetId="6">#REF!</definedName>
    <definedName name="hien">#REF!</definedName>
    <definedName name="HOME_MANP" localSheetId="7">#REF!</definedName>
    <definedName name="HOME_MANP" localSheetId="10">#REF!</definedName>
    <definedName name="HOME_MANP" localSheetId="4">#REF!</definedName>
    <definedName name="HOME_MANP" localSheetId="5">#REF!</definedName>
    <definedName name="HOME_MANP" localSheetId="6">#REF!</definedName>
    <definedName name="HOME_MANP">#REF!</definedName>
    <definedName name="HOMEOFFICE_COST" localSheetId="7">#REF!</definedName>
    <definedName name="HOMEOFFICE_COST" localSheetId="10">#REF!</definedName>
    <definedName name="HOMEOFFICE_COST" localSheetId="4">#REF!</definedName>
    <definedName name="HOMEOFFICE_COST" localSheetId="5">#REF!</definedName>
    <definedName name="HOMEOFFICE_COST" localSheetId="6">#REF!</definedName>
    <definedName name="HOMEOFFICE_COST">#REF!</definedName>
    <definedName name="HOTEN" localSheetId="7">#REF!</definedName>
    <definedName name="HOTEN" localSheetId="10">#REF!</definedName>
    <definedName name="HOTEN" localSheetId="4">#REF!</definedName>
    <definedName name="HOTEN" localSheetId="5">#REF!</definedName>
    <definedName name="HOTEN" localSheetId="6">#REF!</definedName>
    <definedName name="HOTEN">#REF!</definedName>
    <definedName name="HOVATEN" localSheetId="7">#REF!</definedName>
    <definedName name="HOVATEN" localSheetId="10">#REF!</definedName>
    <definedName name="HOVATEN" localSheetId="4">#REF!</definedName>
    <definedName name="HOVATEN" localSheetId="5">#REF!</definedName>
    <definedName name="HOVATEN" localSheetId="6">#REF!</definedName>
    <definedName name="HOVATEN">#REF!</definedName>
    <definedName name="HSMAY" localSheetId="7">#REF!</definedName>
    <definedName name="HSMAY" localSheetId="10">#REF!</definedName>
    <definedName name="HSMAY" localSheetId="4">#REF!</definedName>
    <definedName name="HSMAY" localSheetId="5">#REF!</definedName>
    <definedName name="HSMAY" localSheetId="6">#REF!</definedName>
    <definedName name="HSMAY">#REF!</definedName>
    <definedName name="HSNC" localSheetId="7">#REF!</definedName>
    <definedName name="HSNC" localSheetId="10">#REF!</definedName>
    <definedName name="HSNC" localSheetId="4">#REF!</definedName>
    <definedName name="HSNC" localSheetId="5">#REF!</definedName>
    <definedName name="HSNC" localSheetId="6">#REF!</definedName>
    <definedName name="HSNC">#REF!</definedName>
    <definedName name="HSVL" localSheetId="7">#REF!</definedName>
    <definedName name="HSVL" localSheetId="10">#REF!</definedName>
    <definedName name="HSVL" localSheetId="4">#REF!</definedName>
    <definedName name="HSVL" localSheetId="5">#REF!</definedName>
    <definedName name="HSVL" localSheetId="6">#REF!</definedName>
    <definedName name="HSVL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 localSheetId="7">#REF!</definedName>
    <definedName name="I" localSheetId="10">#REF!</definedName>
    <definedName name="I" localSheetId="4">#REF!</definedName>
    <definedName name="I" localSheetId="5">#REF!</definedName>
    <definedName name="I" localSheetId="6">#REF!</definedName>
    <definedName name="I">#REF!</definedName>
    <definedName name="I..COT_THEP" localSheetId="7">#REF!</definedName>
    <definedName name="I..COT_THEP" localSheetId="10">#REF!</definedName>
    <definedName name="I..COT_THEP" localSheetId="4">#REF!</definedName>
    <definedName name="I..COT_THEP" localSheetId="5">#REF!</definedName>
    <definedName name="I..COT_THEP" localSheetId="6">#REF!</definedName>
    <definedName name="I..COT_THEP">#REF!</definedName>
    <definedName name="IDLAB_COST" localSheetId="7">#REF!</definedName>
    <definedName name="IDLAB_COST" localSheetId="10">#REF!</definedName>
    <definedName name="IDLAB_COST" localSheetId="4">#REF!</definedName>
    <definedName name="IDLAB_COST" localSheetId="5">#REF!</definedName>
    <definedName name="IDLAB_COST" localSheetId="6">#REF!</definedName>
    <definedName name="IDLAB_COST">#REF!</definedName>
    <definedName name="INDMANP" localSheetId="7">#REF!</definedName>
    <definedName name="INDMANP" localSheetId="10">#REF!</definedName>
    <definedName name="INDMANP" localSheetId="4">#REF!</definedName>
    <definedName name="INDMANP" localSheetId="5">#REF!</definedName>
    <definedName name="INDMANP" localSheetId="6">#REF!</definedName>
    <definedName name="INDMANP">#REF!</definedName>
    <definedName name="j356C8" localSheetId="7">#REF!</definedName>
    <definedName name="j356C8" localSheetId="10">#REF!</definedName>
    <definedName name="j356C8" localSheetId="4">#REF!</definedName>
    <definedName name="j356C8" localSheetId="5">#REF!</definedName>
    <definedName name="j356C8" localSheetId="6">#REF!</definedName>
    <definedName name="j356C8">#REF!</definedName>
    <definedName name="kcong" localSheetId="7">#REF!</definedName>
    <definedName name="kcong" localSheetId="10">#REF!</definedName>
    <definedName name="kcong" localSheetId="4">#REF!</definedName>
    <definedName name="kcong" localSheetId="5">#REF!</definedName>
    <definedName name="kcong" localSheetId="6">#REF!</definedName>
    <definedName name="kcong">#REF!</definedName>
    <definedName name="Kg" localSheetId="7">#REF!</definedName>
    <definedName name="Kg" localSheetId="10">#REF!</definedName>
    <definedName name="Kg" localSheetId="4">#REF!</definedName>
    <definedName name="Kg" localSheetId="5">#REF!</definedName>
    <definedName name="Kg" localSheetId="6">#REF!</definedName>
    <definedName name="Kg">#REF!</definedName>
    <definedName name="LDM" localSheetId="7">#REF!</definedName>
    <definedName name="LDM" localSheetId="10">#REF!</definedName>
    <definedName name="LDM" localSheetId="4">#REF!</definedName>
    <definedName name="LDM" localSheetId="5">#REF!</definedName>
    <definedName name="LDM" localSheetId="6">#REF!</definedName>
    <definedName name="LDM">#REF!</definedName>
    <definedName name="M" localSheetId="7">#REF!</definedName>
    <definedName name="M" localSheetId="10">#REF!</definedName>
    <definedName name="M" localSheetId="4">#REF!</definedName>
    <definedName name="M" localSheetId="5">#REF!</definedName>
    <definedName name="M" localSheetId="6">#REF!</definedName>
    <definedName name="M">#REF!</definedName>
    <definedName name="MA..SXLD_CAU_KIEN_GO" localSheetId="7">#REF!</definedName>
    <definedName name="MA..SXLD_CAU_KIEN_GO" localSheetId="10">#REF!</definedName>
    <definedName name="MA..SXLD_CAU_KIEN_GO" localSheetId="4">#REF!</definedName>
    <definedName name="MA..SXLD_CAU_KIEN_GO" localSheetId="5">#REF!</definedName>
    <definedName name="MA..SXLD_CAU_KIEN_GO" localSheetId="6">#REF!</definedName>
    <definedName name="MA..SXLD_CAU_KIEN_GO">#REF!</definedName>
    <definedName name="MAJ_CON_EQP" localSheetId="7">#REF!</definedName>
    <definedName name="MAJ_CON_EQP" localSheetId="10">#REF!</definedName>
    <definedName name="MAJ_CON_EQP" localSheetId="4">#REF!</definedName>
    <definedName name="MAJ_CON_EQP" localSheetId="5">#REF!</definedName>
    <definedName name="MAJ_CON_EQP" localSheetId="6">#REF!</definedName>
    <definedName name="MAJ_CON_EQP">#REF!</definedName>
    <definedName name="MG_A" localSheetId="7">#REF!</definedName>
    <definedName name="MG_A" localSheetId="10">#REF!</definedName>
    <definedName name="MG_A" localSheetId="4">#REF!</definedName>
    <definedName name="MG_A" localSheetId="5">#REF!</definedName>
    <definedName name="MG_A" localSheetId="6">#REF!</definedName>
    <definedName name="MG_A">#REF!</definedName>
    <definedName name="Mong_mat_duong_bo" localSheetId="7">#REF!</definedName>
    <definedName name="Mong_mat_duong_bo" localSheetId="10">#REF!</definedName>
    <definedName name="Mong_mat_duong_bo" localSheetId="4">#REF!</definedName>
    <definedName name="Mong_mat_duong_bo" localSheetId="5">#REF!</definedName>
    <definedName name="Mong_mat_duong_bo" localSheetId="6">#REF!</definedName>
    <definedName name="Mong_mat_duong_bo">#REF!</definedName>
    <definedName name="NET" localSheetId="7">#REF!</definedName>
    <definedName name="NET" localSheetId="10">#REF!</definedName>
    <definedName name="NET" localSheetId="4">#REF!</definedName>
    <definedName name="NET" localSheetId="5">#REF!</definedName>
    <definedName name="NET" localSheetId="6">#REF!</definedName>
    <definedName name="NET">#REF!</definedName>
    <definedName name="NET_1" localSheetId="7">#REF!</definedName>
    <definedName name="NET_1" localSheetId="10">#REF!</definedName>
    <definedName name="NET_1" localSheetId="4">#REF!</definedName>
    <definedName name="NET_1" localSheetId="5">#REF!</definedName>
    <definedName name="NET_1" localSheetId="6">#REF!</definedName>
    <definedName name="NET_1">#REF!</definedName>
    <definedName name="NET_ANA" localSheetId="7">#REF!</definedName>
    <definedName name="NET_ANA" localSheetId="10">#REF!</definedName>
    <definedName name="NET_ANA" localSheetId="4">#REF!</definedName>
    <definedName name="NET_ANA" localSheetId="5">#REF!</definedName>
    <definedName name="NET_ANA" localSheetId="6">#REF!</definedName>
    <definedName name="NET_ANA">#REF!</definedName>
    <definedName name="NET_ANA_1" localSheetId="7">#REF!</definedName>
    <definedName name="NET_ANA_1" localSheetId="10">#REF!</definedName>
    <definedName name="NET_ANA_1" localSheetId="4">#REF!</definedName>
    <definedName name="NET_ANA_1" localSheetId="5">#REF!</definedName>
    <definedName name="NET_ANA_1" localSheetId="6">#REF!</definedName>
    <definedName name="NET_ANA_1">#REF!</definedName>
    <definedName name="NET_ANA_2" localSheetId="7">#REF!</definedName>
    <definedName name="NET_ANA_2" localSheetId="10">#REF!</definedName>
    <definedName name="NET_ANA_2" localSheetId="4">#REF!</definedName>
    <definedName name="NET_ANA_2" localSheetId="5">#REF!</definedName>
    <definedName name="NET_ANA_2" localSheetId="6">#REF!</definedName>
    <definedName name="NET_ANA_2">#REF!</definedName>
    <definedName name="NH" localSheetId="7">#REF!</definedName>
    <definedName name="NH" localSheetId="10">#REF!</definedName>
    <definedName name="NH" localSheetId="4">#REF!</definedName>
    <definedName name="NH" localSheetId="5">#REF!</definedName>
    <definedName name="NH" localSheetId="6">#REF!</definedName>
    <definedName name="NH">#REF!</definedName>
    <definedName name="NHot" localSheetId="7">#REF!</definedName>
    <definedName name="NHot" localSheetId="10">#REF!</definedName>
    <definedName name="NHot" localSheetId="4">#REF!</definedName>
    <definedName name="NHot" localSheetId="5">#REF!</definedName>
    <definedName name="NHot" localSheetId="6">#REF!</definedName>
    <definedName name="NHot">#REF!</definedName>
    <definedName name="No" localSheetId="7">#REF!</definedName>
    <definedName name="No" localSheetId="10">#REF!</definedName>
    <definedName name="No" localSheetId="4">#REF!</definedName>
    <definedName name="No" localSheetId="5">#REF!</definedName>
    <definedName name="No" localSheetId="6">#REF!</definedName>
    <definedName name="No">#REF!</definedName>
    <definedName name="OA.CONG_TAC_MAI" localSheetId="7">#REF!</definedName>
    <definedName name="OA.CONG_TAC_MAI" localSheetId="10">#REF!</definedName>
    <definedName name="OA.CONG_TAC_MAI" localSheetId="4">#REF!</definedName>
    <definedName name="OA.CONG_TAC_MAI" localSheetId="5">#REF!</definedName>
    <definedName name="OA.CONG_TAC_MAI" localSheetId="6">#REF!</definedName>
    <definedName name="OA.CONG_TAC_MAI">#REF!</definedName>
    <definedName name="PA._TRAT_TUONG_GACH_THE" localSheetId="7">#REF!</definedName>
    <definedName name="PA._TRAT_TUONG_GACH_THE" localSheetId="10">#REF!</definedName>
    <definedName name="PA._TRAT_TUONG_GACH_THE" localSheetId="4">#REF!</definedName>
    <definedName name="PA._TRAT_TUONG_GACH_THE" localSheetId="5">#REF!</definedName>
    <definedName name="PA._TRAT_TUONG_GACH_THE" localSheetId="6">#REF!</definedName>
    <definedName name="PA._TRAT_TUONG_GACH_THE">#REF!</definedName>
    <definedName name="PAB.._TRAT_TUONG_GACH_ONG" localSheetId="7">#REF!</definedName>
    <definedName name="PAB.._TRAT_TUONG_GACH_ONG" localSheetId="10">#REF!</definedName>
    <definedName name="PAB.._TRAT_TUONG_GACH_ONG" localSheetId="4">#REF!</definedName>
    <definedName name="PAB.._TRAT_TUONG_GACH_ONG" localSheetId="5">#REF!</definedName>
    <definedName name="PAB.._TRAT_TUONG_GACH_ONG" localSheetId="6">#REF!</definedName>
    <definedName name="PAB.._TRAT_TUONG_GACH_ONG">#REF!</definedName>
    <definedName name="PAC.._TRAT_BE_TONG_KHONG_HO_DAU" localSheetId="7">#REF!</definedName>
    <definedName name="PAC.._TRAT_BE_TONG_KHONG_HO_DAU" localSheetId="10">#REF!</definedName>
    <definedName name="PAC.._TRAT_BE_TONG_KHONG_HO_DAU" localSheetId="4">#REF!</definedName>
    <definedName name="PAC.._TRAT_BE_TONG_KHONG_HO_DAU" localSheetId="5">#REF!</definedName>
    <definedName name="PAC.._TRAT_BE_TONG_KHONG_HO_DAU" localSheetId="6">#REF!</definedName>
    <definedName name="PAC.._TRAT_BE_TONG_KHONG_HO_DAU">#REF!</definedName>
    <definedName name="PAD.._TRAT_BE_TONG_CO_HO_DAU" localSheetId="7">#REF!</definedName>
    <definedName name="PAD.._TRAT_BE_TONG_CO_HO_DAU" localSheetId="10">#REF!</definedName>
    <definedName name="PAD.._TRAT_BE_TONG_CO_HO_DAU" localSheetId="4">#REF!</definedName>
    <definedName name="PAD.._TRAT_BE_TONG_CO_HO_DAU" localSheetId="5">#REF!</definedName>
    <definedName name="PAD.._TRAT_BE_TONG_CO_HO_DAU" localSheetId="6">#REF!</definedName>
    <definedName name="PAD.._TRAT_BE_TONG_CO_HO_DAU">#REF!</definedName>
    <definedName name="pc" localSheetId="7">#REF!</definedName>
    <definedName name="pc" localSheetId="10">#REF!</definedName>
    <definedName name="pc" localSheetId="4">#REF!</definedName>
    <definedName name="pc" localSheetId="5">#REF!</definedName>
    <definedName name="pc" localSheetId="6">#REF!</definedName>
    <definedName name="pc">#REF!</definedName>
    <definedName name="PD.._TRAT_GRANITO" localSheetId="7">#REF!</definedName>
    <definedName name="PD.._TRAT_GRANITO" localSheetId="10">#REF!</definedName>
    <definedName name="PD.._TRAT_GRANITO" localSheetId="4">#REF!</definedName>
    <definedName name="PD.._TRAT_GRANITO" localSheetId="5">#REF!</definedName>
    <definedName name="PD.._TRAT_GRANITO" localSheetId="6">#REF!</definedName>
    <definedName name="PD.._TRAT_GRANITO">#REF!</definedName>
    <definedName name="phu_luc_vua" localSheetId="7">#REF!</definedName>
    <definedName name="phu_luc_vua" localSheetId="10">#REF!</definedName>
    <definedName name="phu_luc_vua" localSheetId="4">#REF!</definedName>
    <definedName name="phu_luc_vua" localSheetId="5">#REF!</definedName>
    <definedName name="phu_luc_vua" localSheetId="6">#REF!</definedName>
    <definedName name="phu_luc_vua">#REF!</definedName>
    <definedName name="_xlnm.Print_Area" localSheetId="7">#REF!</definedName>
    <definedName name="_xlnm.Print_Area" localSheetId="10">#REF!</definedName>
    <definedName name="_xlnm.Print_Area" localSheetId="0">'Th 1'!$A$1:$K$35</definedName>
    <definedName name="_xlnm.Print_Area" localSheetId="4">#REF!</definedName>
    <definedName name="_xlnm.Print_Area" localSheetId="5">#REF!</definedName>
    <definedName name="_xlnm.Print_Area" localSheetId="6">#REF!</definedName>
    <definedName name="_xlnm.Print_Area">#REF!</definedName>
    <definedName name="PRINT_AREA_MI" localSheetId="7">#REF!</definedName>
    <definedName name="PRINT_AREA_MI" localSheetId="10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>#REF!</definedName>
    <definedName name="_xlnm.Print_Titles">#N/A</definedName>
    <definedName name="PRINT_TITLES_MI" localSheetId="7">#REF!</definedName>
    <definedName name="PRINT_TITLES_MI" localSheetId="10">#REF!</definedName>
    <definedName name="PRINT_TITLES_MI" localSheetId="4">#REF!</definedName>
    <definedName name="PRINT_TITLES_MI" localSheetId="5">#REF!</definedName>
    <definedName name="PRINT_TITLES_MI" localSheetId="6">#REF!</definedName>
    <definedName name="PRINT_TITLES_MI">#REF!</definedName>
    <definedName name="PRINTA" localSheetId="7">#REF!</definedName>
    <definedName name="PRINTA" localSheetId="10">#REF!</definedName>
    <definedName name="PRINTA" localSheetId="4">#REF!</definedName>
    <definedName name="PRINTA" localSheetId="5">#REF!</definedName>
    <definedName name="PRINTA" localSheetId="6">#REF!</definedName>
    <definedName name="PRINTA">#REF!</definedName>
    <definedName name="PRINTB" localSheetId="7">#REF!</definedName>
    <definedName name="PRINTB" localSheetId="10">#REF!</definedName>
    <definedName name="PRINTB" localSheetId="4">#REF!</definedName>
    <definedName name="PRINTB" localSheetId="5">#REF!</definedName>
    <definedName name="PRINTB" localSheetId="6">#REF!</definedName>
    <definedName name="PRINTB">#REF!</definedName>
    <definedName name="PRINTC" localSheetId="7">#REF!</definedName>
    <definedName name="PRINTC" localSheetId="10">#REF!</definedName>
    <definedName name="PRINTC" localSheetId="4">#REF!</definedName>
    <definedName name="PRINTC" localSheetId="5">#REF!</definedName>
    <definedName name="PRINTC" localSheetId="6">#REF!</definedName>
    <definedName name="PRINTC">#REF!</definedName>
    <definedName name="PROPOSAL" localSheetId="7">#REF!</definedName>
    <definedName name="PROPOSAL" localSheetId="10">#REF!</definedName>
    <definedName name="PROPOSAL" localSheetId="4">#REF!</definedName>
    <definedName name="PROPOSAL" localSheetId="5">#REF!</definedName>
    <definedName name="PROPOSAL" localSheetId="6">#REF!</definedName>
    <definedName name="PROPOSAL">#REF!</definedName>
    <definedName name="PT_Duong" localSheetId="7">#REF!</definedName>
    <definedName name="PT_Duong" localSheetId="10">#REF!</definedName>
    <definedName name="PT_Duong" localSheetId="4">#REF!</definedName>
    <definedName name="PT_Duong" localSheetId="5">#REF!</definedName>
    <definedName name="PT_Duong" localSheetId="6">#REF!</definedName>
    <definedName name="PT_Duong">#REF!</definedName>
    <definedName name="ptdg" localSheetId="7">#REF!</definedName>
    <definedName name="ptdg" localSheetId="10">#REF!</definedName>
    <definedName name="ptdg" localSheetId="4">#REF!</definedName>
    <definedName name="ptdg" localSheetId="5">#REF!</definedName>
    <definedName name="ptdg" localSheetId="6">#REF!</definedName>
    <definedName name="ptdg">#REF!</definedName>
    <definedName name="PTDG_cau" localSheetId="7">#REF!</definedName>
    <definedName name="PTDG_cau" localSheetId="10">#REF!</definedName>
    <definedName name="PTDG_cau" localSheetId="4">#REF!</definedName>
    <definedName name="PTDG_cau" localSheetId="5">#REF!</definedName>
    <definedName name="PTDG_cau" localSheetId="6">#REF!</definedName>
    <definedName name="PTDG_cau">#REF!</definedName>
    <definedName name="QA.._OP_GACH_DA" localSheetId="7">#REF!</definedName>
    <definedName name="QA.._OP_GACH_DA" localSheetId="10">#REF!</definedName>
    <definedName name="QA.._OP_GACH_DA" localSheetId="4">#REF!</definedName>
    <definedName name="QA.._OP_GACH_DA" localSheetId="5">#REF!</definedName>
    <definedName name="QA.._OP_GACH_DA" localSheetId="6">#REF!</definedName>
    <definedName name="QA.._OP_GACH_DA">#REF!</definedName>
    <definedName name="RA..CONG_TAC_LANG" localSheetId="7">#REF!</definedName>
    <definedName name="RA..CONG_TAC_LANG" localSheetId="10">#REF!</definedName>
    <definedName name="RA..CONG_TAC_LANG" localSheetId="4">#REF!</definedName>
    <definedName name="RA..CONG_TAC_LANG" localSheetId="5">#REF!</definedName>
    <definedName name="RA..CONG_TAC_LANG" localSheetId="6">#REF!</definedName>
    <definedName name="RA..CONG_TAC_LANG">#REF!</definedName>
    <definedName name="SA..CONG_TAC_LAT" localSheetId="7">#REF!</definedName>
    <definedName name="SA..CONG_TAC_LAT" localSheetId="10">#REF!</definedName>
    <definedName name="SA..CONG_TAC_LAT" localSheetId="4">#REF!</definedName>
    <definedName name="SA..CONG_TAC_LAT" localSheetId="5">#REF!</definedName>
    <definedName name="SA..CONG_TAC_LAT" localSheetId="6">#REF!</definedName>
    <definedName name="SA..CONG_TAC_LAT">#REF!</definedName>
    <definedName name="SORT" localSheetId="7">#REF!</definedName>
    <definedName name="SORT" localSheetId="10">#REF!</definedName>
    <definedName name="SORT" localSheetId="4">#REF!</definedName>
    <definedName name="SORT" localSheetId="5">#REF!</definedName>
    <definedName name="SORT" localSheetId="6">#REF!</definedName>
    <definedName name="SORT">#REF!</definedName>
    <definedName name="SPEC" localSheetId="7">#REF!</definedName>
    <definedName name="SPEC" localSheetId="10">#REF!</definedName>
    <definedName name="SPEC" localSheetId="4">#REF!</definedName>
    <definedName name="SPEC" localSheetId="5">#REF!</definedName>
    <definedName name="SPEC" localSheetId="6">#REF!</definedName>
    <definedName name="SPEC">#REF!</definedName>
    <definedName name="SPECSUMMARY" localSheetId="7">#REF!</definedName>
    <definedName name="SPECSUMMARY" localSheetId="10">#REF!</definedName>
    <definedName name="SPECSUMMARY" localSheetId="4">#REF!</definedName>
    <definedName name="SPECSUMMARY" localSheetId="5">#REF!</definedName>
    <definedName name="SPECSUMMARY" localSheetId="6">#REF!</definedName>
    <definedName name="SPECSUMMARY">#REF!</definedName>
    <definedName name="Start_1" localSheetId="7">#REF!</definedName>
    <definedName name="Start_1" localSheetId="10">#REF!</definedName>
    <definedName name="Start_1" localSheetId="4">#REF!</definedName>
    <definedName name="Start_1" localSheetId="5">#REF!</definedName>
    <definedName name="Start_1" localSheetId="6">#REF!</definedName>
    <definedName name="Start_1">#REF!</definedName>
    <definedName name="Start_10" localSheetId="7">#REF!</definedName>
    <definedName name="Start_10" localSheetId="10">#REF!</definedName>
    <definedName name="Start_10" localSheetId="4">#REF!</definedName>
    <definedName name="Start_10" localSheetId="5">#REF!</definedName>
    <definedName name="Start_10" localSheetId="6">#REF!</definedName>
    <definedName name="Start_10">#REF!</definedName>
    <definedName name="Start_11" localSheetId="7">#REF!</definedName>
    <definedName name="Start_11" localSheetId="10">#REF!</definedName>
    <definedName name="Start_11" localSheetId="4">#REF!</definedName>
    <definedName name="Start_11" localSheetId="5">#REF!</definedName>
    <definedName name="Start_11" localSheetId="6">#REF!</definedName>
    <definedName name="Start_11">#REF!</definedName>
    <definedName name="Start_12" localSheetId="7">#REF!</definedName>
    <definedName name="Start_12" localSheetId="10">#REF!</definedName>
    <definedName name="Start_12" localSheetId="4">#REF!</definedName>
    <definedName name="Start_12" localSheetId="5">#REF!</definedName>
    <definedName name="Start_12" localSheetId="6">#REF!</definedName>
    <definedName name="Start_12">#REF!</definedName>
    <definedName name="Start_13" localSheetId="7">#REF!</definedName>
    <definedName name="Start_13" localSheetId="10">#REF!</definedName>
    <definedName name="Start_13" localSheetId="4">#REF!</definedName>
    <definedName name="Start_13" localSheetId="5">#REF!</definedName>
    <definedName name="Start_13" localSheetId="6">#REF!</definedName>
    <definedName name="Start_13">#REF!</definedName>
    <definedName name="Start_2" localSheetId="7">#REF!</definedName>
    <definedName name="Start_2" localSheetId="10">#REF!</definedName>
    <definedName name="Start_2" localSheetId="4">#REF!</definedName>
    <definedName name="Start_2" localSheetId="5">#REF!</definedName>
    <definedName name="Start_2" localSheetId="6">#REF!</definedName>
    <definedName name="Start_2">#REF!</definedName>
    <definedName name="Start_3" localSheetId="7">#REF!</definedName>
    <definedName name="Start_3" localSheetId="10">#REF!</definedName>
    <definedName name="Start_3" localSheetId="4">#REF!</definedName>
    <definedName name="Start_3" localSheetId="5">#REF!</definedName>
    <definedName name="Start_3" localSheetId="6">#REF!</definedName>
    <definedName name="Start_3">#REF!</definedName>
    <definedName name="Start_4" localSheetId="7">#REF!</definedName>
    <definedName name="Start_4" localSheetId="10">#REF!</definedName>
    <definedName name="Start_4" localSheetId="4">#REF!</definedName>
    <definedName name="Start_4" localSheetId="5">#REF!</definedName>
    <definedName name="Start_4" localSheetId="6">#REF!</definedName>
    <definedName name="Start_4">#REF!</definedName>
    <definedName name="Start_5" localSheetId="7">#REF!</definedName>
    <definedName name="Start_5" localSheetId="10">#REF!</definedName>
    <definedName name="Start_5" localSheetId="4">#REF!</definedName>
    <definedName name="Start_5" localSheetId="5">#REF!</definedName>
    <definedName name="Start_5" localSheetId="6">#REF!</definedName>
    <definedName name="Start_5">#REF!</definedName>
    <definedName name="Start_6" localSheetId="7">#REF!</definedName>
    <definedName name="Start_6" localSheetId="10">#REF!</definedName>
    <definedName name="Start_6" localSheetId="4">#REF!</definedName>
    <definedName name="Start_6" localSheetId="5">#REF!</definedName>
    <definedName name="Start_6" localSheetId="6">#REF!</definedName>
    <definedName name="Start_6">#REF!</definedName>
    <definedName name="Start_7" localSheetId="7">#REF!</definedName>
    <definedName name="Start_7" localSheetId="10">#REF!</definedName>
    <definedName name="Start_7" localSheetId="4">#REF!</definedName>
    <definedName name="Start_7" localSheetId="5">#REF!</definedName>
    <definedName name="Start_7" localSheetId="6">#REF!</definedName>
    <definedName name="Start_7">#REF!</definedName>
    <definedName name="Start_8" localSheetId="7">#REF!</definedName>
    <definedName name="Start_8" localSheetId="10">#REF!</definedName>
    <definedName name="Start_8" localSheetId="4">#REF!</definedName>
    <definedName name="Start_8" localSheetId="5">#REF!</definedName>
    <definedName name="Start_8" localSheetId="6">#REF!</definedName>
    <definedName name="Start_8">#REF!</definedName>
    <definedName name="Start_9" localSheetId="7">#REF!</definedName>
    <definedName name="Start_9" localSheetId="10">#REF!</definedName>
    <definedName name="Start_9" localSheetId="4">#REF!</definedName>
    <definedName name="Start_9" localSheetId="5">#REF!</definedName>
    <definedName name="Start_9" localSheetId="6">#REF!</definedName>
    <definedName name="Start_9">#REF!</definedName>
    <definedName name="SUMMARY" localSheetId="7">#REF!</definedName>
    <definedName name="SUMMARY" localSheetId="10">#REF!</definedName>
    <definedName name="SUMMARY" localSheetId="4">#REF!</definedName>
    <definedName name="SUMMARY" localSheetId="5">#REF!</definedName>
    <definedName name="SUMMARY" localSheetId="6">#REF!</definedName>
    <definedName name="SUMMARY">#REF!</definedName>
    <definedName name="T" localSheetId="7">#REF!</definedName>
    <definedName name="T" localSheetId="10">#REF!</definedName>
    <definedName name="T" localSheetId="4">#REF!</definedName>
    <definedName name="T" localSheetId="5">#REF!</definedName>
    <definedName name="T" localSheetId="6">#REF!</definedName>
    <definedName name="T">#REF!</definedName>
    <definedName name="TA...TRAN__MOC_TRANG_TRI" localSheetId="7">#REF!</definedName>
    <definedName name="TA...TRAN__MOC_TRANG_TRI" localSheetId="10">#REF!</definedName>
    <definedName name="TA...TRAN__MOC_TRANG_TRI" localSheetId="4">#REF!</definedName>
    <definedName name="TA...TRAN__MOC_TRANG_TRI" localSheetId="5">#REF!</definedName>
    <definedName name="TA...TRAN__MOC_TRANG_TRI" localSheetId="6">#REF!</definedName>
    <definedName name="TA...TRAN__MOC_TRANG_TRI">#REF!</definedName>
    <definedName name="TaxTV">10%</definedName>
    <definedName name="TaxXL">5%</definedName>
    <definedName name="Tien" localSheetId="7">#REF!</definedName>
    <definedName name="Tien" localSheetId="10">#REF!</definedName>
    <definedName name="Tien" localSheetId="4">#REF!</definedName>
    <definedName name="Tien" localSheetId="5">#REF!</definedName>
    <definedName name="Tien" localSheetId="6">#REF!</definedName>
    <definedName name="Tien">#REF!</definedName>
    <definedName name="Tle" localSheetId="7">#REF!</definedName>
    <definedName name="Tle" localSheetId="10">#REF!</definedName>
    <definedName name="Tle" localSheetId="4">#REF!</definedName>
    <definedName name="Tle" localSheetId="5">#REF!</definedName>
    <definedName name="Tle" localSheetId="6">#REF!</definedName>
    <definedName name="Tle">#REF!</definedName>
    <definedName name="Tra_DM_su_dung" localSheetId="7">#REF!</definedName>
    <definedName name="Tra_DM_su_dung" localSheetId="10">#REF!</definedName>
    <definedName name="Tra_DM_su_dung" localSheetId="4">#REF!</definedName>
    <definedName name="Tra_DM_su_dung" localSheetId="5">#REF!</definedName>
    <definedName name="Tra_DM_su_dung" localSheetId="6">#REF!</definedName>
    <definedName name="Tra_DM_su_dung">#REF!</definedName>
    <definedName name="Tra_don_gia_KS" localSheetId="7">#REF!</definedName>
    <definedName name="Tra_don_gia_KS" localSheetId="10">#REF!</definedName>
    <definedName name="Tra_don_gia_KS" localSheetId="4">#REF!</definedName>
    <definedName name="Tra_don_gia_KS" localSheetId="5">#REF!</definedName>
    <definedName name="Tra_don_gia_KS" localSheetId="6">#REF!</definedName>
    <definedName name="Tra_don_gia_KS">#REF!</definedName>
    <definedName name="Tra_DTCT" localSheetId="7">#REF!</definedName>
    <definedName name="Tra_DTCT" localSheetId="10">#REF!</definedName>
    <definedName name="Tra_DTCT" localSheetId="4">#REF!</definedName>
    <definedName name="Tra_DTCT" localSheetId="5">#REF!</definedName>
    <definedName name="Tra_DTCT" localSheetId="6">#REF!</definedName>
    <definedName name="Tra_DTCT">#REF!</definedName>
    <definedName name="Tra_tim_hang_mucPT_trung" localSheetId="7">#REF!</definedName>
    <definedName name="Tra_tim_hang_mucPT_trung" localSheetId="10">#REF!</definedName>
    <definedName name="Tra_tim_hang_mucPT_trung" localSheetId="4">#REF!</definedName>
    <definedName name="Tra_tim_hang_mucPT_trung" localSheetId="5">#REF!</definedName>
    <definedName name="Tra_tim_hang_mucPT_trung" localSheetId="6">#REF!</definedName>
    <definedName name="Tra_tim_hang_mucPT_trung">#REF!</definedName>
    <definedName name="Tra_TL" localSheetId="7">#REF!</definedName>
    <definedName name="Tra_TL" localSheetId="10">#REF!</definedName>
    <definedName name="Tra_TL" localSheetId="4">#REF!</definedName>
    <definedName name="Tra_TL" localSheetId="5">#REF!</definedName>
    <definedName name="Tra_TL" localSheetId="6">#REF!</definedName>
    <definedName name="Tra_TL">#REF!</definedName>
    <definedName name="Tra_ty_le2" localSheetId="7">#REF!</definedName>
    <definedName name="Tra_ty_le2" localSheetId="10">#REF!</definedName>
    <definedName name="Tra_ty_le2" localSheetId="4">#REF!</definedName>
    <definedName name="Tra_ty_le2" localSheetId="5">#REF!</definedName>
    <definedName name="Tra_ty_le2" localSheetId="6">#REF!</definedName>
    <definedName name="Tra_ty_le2">#REF!</definedName>
    <definedName name="Tra_ty_le3" localSheetId="7">#REF!</definedName>
    <definedName name="Tra_ty_le3" localSheetId="10">#REF!</definedName>
    <definedName name="Tra_ty_le3" localSheetId="4">#REF!</definedName>
    <definedName name="Tra_ty_le3" localSheetId="5">#REF!</definedName>
    <definedName name="Tra_ty_le3" localSheetId="6">#REF!</definedName>
    <definedName name="Tra_ty_le3">#REF!</definedName>
    <definedName name="Tra_ty_le4" localSheetId="7">#REF!</definedName>
    <definedName name="Tra_ty_le4" localSheetId="10">#REF!</definedName>
    <definedName name="Tra_ty_le4" localSheetId="4">#REF!</definedName>
    <definedName name="Tra_ty_le4" localSheetId="5">#REF!</definedName>
    <definedName name="Tra_ty_le4" localSheetId="6">#REF!</definedName>
    <definedName name="Tra_ty_le4">#REF!</definedName>
    <definedName name="Tra_ty_le5" localSheetId="7">#REF!</definedName>
    <definedName name="Tra_ty_le5" localSheetId="10">#REF!</definedName>
    <definedName name="Tra_ty_le5" localSheetId="4">#REF!</definedName>
    <definedName name="Tra_ty_le5" localSheetId="5">#REF!</definedName>
    <definedName name="Tra_ty_le5" localSheetId="6">#REF!</definedName>
    <definedName name="Tra_ty_le5">#REF!</definedName>
    <definedName name="tthi" localSheetId="7">#REF!</definedName>
    <definedName name="tthi" localSheetId="10">#REF!</definedName>
    <definedName name="tthi" localSheetId="4">#REF!</definedName>
    <definedName name="tthi" localSheetId="5">#REF!</definedName>
    <definedName name="tthi" localSheetId="6">#REF!</definedName>
    <definedName name="tthi">#REF!</definedName>
    <definedName name="ty_le" localSheetId="7">#REF!</definedName>
    <definedName name="ty_le" localSheetId="10">#REF!</definedName>
    <definedName name="ty_le" localSheetId="4">#REF!</definedName>
    <definedName name="ty_le" localSheetId="5">#REF!</definedName>
    <definedName name="ty_le" localSheetId="6">#REF!</definedName>
    <definedName name="ty_le">#REF!</definedName>
    <definedName name="ty_le_BTN" localSheetId="7">#REF!</definedName>
    <definedName name="ty_le_BTN" localSheetId="10">#REF!</definedName>
    <definedName name="ty_le_BTN" localSheetId="4">#REF!</definedName>
    <definedName name="ty_le_BTN" localSheetId="5">#REF!</definedName>
    <definedName name="ty_le_BTN" localSheetId="6">#REF!</definedName>
    <definedName name="ty_le_BTN">#REF!</definedName>
    <definedName name="Ty_le1" localSheetId="7">#REF!</definedName>
    <definedName name="Ty_le1" localSheetId="10">#REF!</definedName>
    <definedName name="Ty_le1" localSheetId="4">#REF!</definedName>
    <definedName name="Ty_le1" localSheetId="5">#REF!</definedName>
    <definedName name="Ty_le1" localSheetId="6">#REF!</definedName>
    <definedName name="Ty_le1">#REF!</definedName>
    <definedName name="UA...QUET_VOI__SON" localSheetId="7">#REF!</definedName>
    <definedName name="UA...QUET_VOI__SON" localSheetId="10">#REF!</definedName>
    <definedName name="UA...QUET_VOI__SON" localSheetId="4">#REF!</definedName>
    <definedName name="UA...QUET_VOI__SON" localSheetId="5">#REF!</definedName>
    <definedName name="UA...QUET_VOI__SON" localSheetId="6">#REF!</definedName>
    <definedName name="UA...QUET_VOI__SON">#REF!</definedName>
    <definedName name="VARIINST" localSheetId="7">#REF!</definedName>
    <definedName name="VARIINST" localSheetId="10">#REF!</definedName>
    <definedName name="VARIINST" localSheetId="4">#REF!</definedName>
    <definedName name="VARIINST" localSheetId="5">#REF!</definedName>
    <definedName name="VARIINST" localSheetId="6">#REF!</definedName>
    <definedName name="VARIINST">#REF!</definedName>
    <definedName name="VARIPURC" localSheetId="7">#REF!</definedName>
    <definedName name="VARIPURC" localSheetId="10">#REF!</definedName>
    <definedName name="VARIPURC" localSheetId="4">#REF!</definedName>
    <definedName name="VARIPURC" localSheetId="5">#REF!</definedName>
    <definedName name="VARIPURC" localSheetId="6">#REF!</definedName>
    <definedName name="VARIPURC">#REF!</definedName>
    <definedName name="vt" localSheetId="7">#REF!</definedName>
    <definedName name="vt" localSheetId="10">#REF!</definedName>
    <definedName name="vt" localSheetId="4">#REF!</definedName>
    <definedName name="vt" localSheetId="5">#REF!</definedName>
    <definedName name="vt" localSheetId="6">#REF!</definedName>
    <definedName name="vt">#REF!</definedName>
    <definedName name="W" localSheetId="7">#REF!</definedName>
    <definedName name="W" localSheetId="10">#REF!</definedName>
    <definedName name="W" localSheetId="4">#REF!</definedName>
    <definedName name="W" localSheetId="5">#REF!</definedName>
    <definedName name="W" localSheetId="6">#REF!</definedName>
    <definedName name="W">#REF!</definedName>
    <definedName name="X" localSheetId="7">#REF!</definedName>
    <definedName name="X" localSheetId="10">#REF!</definedName>
    <definedName name="X" localSheetId="4">#REF!</definedName>
    <definedName name="X" localSheetId="5">#REF!</definedName>
    <definedName name="X" localSheetId="6">#REF!</definedName>
    <definedName name="X">#REF!</definedName>
    <definedName name="xh" localSheetId="7">#REF!</definedName>
    <definedName name="xh" localSheetId="10">#REF!</definedName>
    <definedName name="xh" localSheetId="4">#REF!</definedName>
    <definedName name="xh" localSheetId="5">#REF!</definedName>
    <definedName name="xh" localSheetId="6">#REF!</definedName>
    <definedName name="xh">#REF!</definedName>
    <definedName name="xm" localSheetId="7">#REF!</definedName>
    <definedName name="xm" localSheetId="10">#REF!</definedName>
    <definedName name="xm" localSheetId="4">#REF!</definedName>
    <definedName name="xm" localSheetId="5">#REF!</definedName>
    <definedName name="xm" localSheetId="6">#REF!</definedName>
    <definedName name="xm">#REF!</definedName>
    <definedName name="xn" localSheetId="7">#REF!</definedName>
    <definedName name="xn" localSheetId="10">#REF!</definedName>
    <definedName name="xn" localSheetId="4">#REF!</definedName>
    <definedName name="xn" localSheetId="5">#REF!</definedName>
    <definedName name="xn" localSheetId="6">#REF!</definedName>
    <definedName name="xn">#REF!</definedName>
    <definedName name="Z___Hang_muc_1" localSheetId="7">#REF!</definedName>
    <definedName name="Z___Hang_muc_1" localSheetId="10">#REF!</definedName>
    <definedName name="Z___Hang_muc_1" localSheetId="4">#REF!</definedName>
    <definedName name="Z___Hang_muc_1" localSheetId="5">#REF!</definedName>
    <definedName name="Z___Hang_muc_1" localSheetId="6">#REF!</definedName>
    <definedName name="Z___Hang_muc_1">#REF!</definedName>
    <definedName name="z___Hang_muc_2" localSheetId="7">#REF!</definedName>
    <definedName name="z___Hang_muc_2" localSheetId="10">#REF!</definedName>
    <definedName name="z___Hang_muc_2" localSheetId="4">#REF!</definedName>
    <definedName name="z___Hang_muc_2" localSheetId="5">#REF!</definedName>
    <definedName name="z___Hang_muc_2" localSheetId="6">#REF!</definedName>
    <definedName name="z___Hang_muc_2">#REF!</definedName>
    <definedName name="z___Hang_muc_3" localSheetId="7">#REF!</definedName>
    <definedName name="z___Hang_muc_3" localSheetId="10">#REF!</definedName>
    <definedName name="z___Hang_muc_3" localSheetId="4">#REF!</definedName>
    <definedName name="z___Hang_muc_3" localSheetId="5">#REF!</definedName>
    <definedName name="z___Hang_muc_3" localSheetId="6">#REF!</definedName>
    <definedName name="z___Hang_muc_3">#REF!</definedName>
    <definedName name="z___Hang_muc_4" localSheetId="7">#REF!</definedName>
    <definedName name="z___Hang_muc_4" localSheetId="10">#REF!</definedName>
    <definedName name="z___Hang_muc_4" localSheetId="4">#REF!</definedName>
    <definedName name="z___Hang_muc_4" localSheetId="5">#REF!</definedName>
    <definedName name="z___Hang_muc_4" localSheetId="6">#REF!</definedName>
    <definedName name="z___Hang_muc_4">#REF!</definedName>
    <definedName name="z___Hang_muc_5" localSheetId="7">#REF!</definedName>
    <definedName name="z___Hang_muc_5" localSheetId="10">#REF!</definedName>
    <definedName name="z___Hang_muc_5" localSheetId="4">#REF!</definedName>
    <definedName name="z___Hang_muc_5" localSheetId="5">#REF!</definedName>
    <definedName name="z___Hang_muc_5" localSheetId="6">#REF!</definedName>
    <definedName name="z___Hang_muc_5">#REF!</definedName>
    <definedName name="ZYX" localSheetId="7">#REF!</definedName>
    <definedName name="ZYX" localSheetId="10">#REF!</definedName>
    <definedName name="ZYX" localSheetId="4">#REF!</definedName>
    <definedName name="ZYX" localSheetId="5">#REF!</definedName>
    <definedName name="ZYX" localSheetId="6">#REF!</definedName>
    <definedName name="ZYX">#REF!</definedName>
    <definedName name="ZZZ" localSheetId="7">#REF!</definedName>
    <definedName name="ZZZ" localSheetId="10">#REF!</definedName>
    <definedName name="ZZZ" localSheetId="4">#REF!</definedName>
    <definedName name="ZZZ" localSheetId="5">#REF!</definedName>
    <definedName name="ZZZ" localSheetId="6">#REF!</definedName>
    <definedName name="ZZZ">#REF!</definedName>
  </definedNames>
  <calcPr calcId="145621"/>
</workbook>
</file>

<file path=xl/calcChain.xml><?xml version="1.0" encoding="utf-8"?>
<calcChain xmlns="http://schemas.openxmlformats.org/spreadsheetml/2006/main">
  <c r="E30" i="37" l="1"/>
  <c r="E30" i="36"/>
  <c r="E30" i="34"/>
  <c r="F30" i="30"/>
  <c r="G30" i="30"/>
  <c r="H30" i="30"/>
  <c r="I24" i="30"/>
  <c r="J24" i="30" s="1"/>
  <c r="C24" i="30"/>
  <c r="I23" i="30"/>
  <c r="J23" i="30" s="1"/>
  <c r="C23" i="30"/>
  <c r="I22" i="30"/>
  <c r="J22" i="30" s="1"/>
  <c r="C22" i="30"/>
  <c r="I21" i="30"/>
  <c r="J21" i="30" s="1"/>
  <c r="C21" i="30"/>
  <c r="I20" i="30"/>
  <c r="J20" i="30" s="1"/>
  <c r="C20" i="30"/>
  <c r="I19" i="30"/>
  <c r="J19" i="30" s="1"/>
  <c r="C19" i="30"/>
  <c r="I18" i="30"/>
  <c r="J18" i="30" s="1"/>
  <c r="C18" i="30"/>
  <c r="I17" i="30"/>
  <c r="J17" i="30" s="1"/>
  <c r="C17" i="30"/>
  <c r="I16" i="30"/>
  <c r="J16" i="30" s="1"/>
  <c r="C16" i="30"/>
  <c r="I15" i="30"/>
  <c r="J15" i="30" s="1"/>
  <c r="C15" i="30"/>
  <c r="I14" i="30"/>
  <c r="J14" i="30" s="1"/>
  <c r="C14" i="30"/>
  <c r="J13" i="30"/>
  <c r="I13" i="30"/>
  <c r="C13" i="30"/>
  <c r="I12" i="30"/>
  <c r="J12" i="30" s="1"/>
  <c r="C12" i="30"/>
  <c r="I11" i="30"/>
  <c r="J11" i="30" s="1"/>
  <c r="C11" i="30"/>
  <c r="I10" i="30"/>
  <c r="J10" i="30" s="1"/>
  <c r="C10" i="30"/>
  <c r="I9" i="30"/>
  <c r="J9" i="30" s="1"/>
  <c r="C9" i="30"/>
  <c r="I8" i="30"/>
  <c r="J8" i="30" s="1"/>
  <c r="C8" i="30"/>
  <c r="I7" i="30"/>
  <c r="J7" i="30" s="1"/>
  <c r="C7" i="30"/>
  <c r="I6" i="30"/>
  <c r="J6" i="30" s="1"/>
  <c r="C6" i="30"/>
  <c r="I25" i="29"/>
  <c r="J25" i="29" s="1"/>
  <c r="C25" i="29"/>
  <c r="I24" i="29"/>
  <c r="J24" i="29" s="1"/>
  <c r="C24" i="29"/>
  <c r="J23" i="29"/>
  <c r="I23" i="29"/>
  <c r="C23" i="29"/>
  <c r="I22" i="29"/>
  <c r="J22" i="29" s="1"/>
  <c r="C22" i="29"/>
  <c r="I21" i="29"/>
  <c r="J21" i="29" s="1"/>
  <c r="C21" i="29"/>
  <c r="I20" i="29"/>
  <c r="J20" i="29" s="1"/>
  <c r="C20" i="29"/>
  <c r="I19" i="29"/>
  <c r="J19" i="29" s="1"/>
  <c r="C19" i="29"/>
  <c r="I18" i="29"/>
  <c r="J18" i="29" s="1"/>
  <c r="C18" i="29"/>
  <c r="I17" i="29"/>
  <c r="J17" i="29" s="1"/>
  <c r="C17" i="29"/>
  <c r="J16" i="29"/>
  <c r="I16" i="29"/>
  <c r="C16" i="29"/>
  <c r="I15" i="29"/>
  <c r="J15" i="29" s="1"/>
  <c r="C15" i="29"/>
  <c r="I14" i="29"/>
  <c r="J14" i="29" s="1"/>
  <c r="C14" i="29"/>
  <c r="I13" i="29"/>
  <c r="J13" i="29" s="1"/>
  <c r="C13" i="29"/>
  <c r="I12" i="29"/>
  <c r="J12" i="29" s="1"/>
  <c r="C12" i="29"/>
  <c r="I11" i="29"/>
  <c r="J11" i="29" s="1"/>
  <c r="C11" i="29"/>
  <c r="J10" i="29"/>
  <c r="I10" i="29"/>
  <c r="C10" i="29"/>
  <c r="I9" i="29"/>
  <c r="J9" i="29" s="1"/>
  <c r="C9" i="29"/>
  <c r="I8" i="29"/>
  <c r="J8" i="29" s="1"/>
  <c r="C8" i="29"/>
  <c r="I7" i="29"/>
  <c r="J7" i="29" s="1"/>
  <c r="C7" i="29"/>
  <c r="J6" i="29"/>
  <c r="I6" i="29"/>
  <c r="C6" i="29"/>
  <c r="I25" i="28"/>
  <c r="J25" i="28" s="1"/>
  <c r="C25" i="28"/>
  <c r="I24" i="28"/>
  <c r="J24" i="28" s="1"/>
  <c r="C24" i="28"/>
  <c r="I23" i="28"/>
  <c r="J23" i="28" s="1"/>
  <c r="C23" i="28"/>
  <c r="I22" i="28"/>
  <c r="J22" i="28" s="1"/>
  <c r="C22" i="28"/>
  <c r="I21" i="28"/>
  <c r="J21" i="28" s="1"/>
  <c r="C21" i="28"/>
  <c r="J20" i="28"/>
  <c r="I20" i="28"/>
  <c r="C20" i="28"/>
  <c r="I19" i="28"/>
  <c r="J19" i="28" s="1"/>
  <c r="C19" i="28"/>
  <c r="I18" i="28"/>
  <c r="J18" i="28" s="1"/>
  <c r="C18" i="28"/>
  <c r="I17" i="28"/>
  <c r="J17" i="28" s="1"/>
  <c r="C17" i="28"/>
  <c r="I16" i="28"/>
  <c r="J16" i="28" s="1"/>
  <c r="C16" i="28"/>
  <c r="I15" i="28"/>
  <c r="J15" i="28" s="1"/>
  <c r="C15" i="28"/>
  <c r="I14" i="28"/>
  <c r="J14" i="28" s="1"/>
  <c r="C14" i="28"/>
  <c r="I13" i="28"/>
  <c r="J13" i="28" s="1"/>
  <c r="C13" i="28"/>
  <c r="J12" i="28"/>
  <c r="I12" i="28"/>
  <c r="C12" i="28"/>
  <c r="I11" i="28"/>
  <c r="J11" i="28" s="1"/>
  <c r="J10" i="28"/>
  <c r="I10" i="28"/>
  <c r="C10" i="28"/>
  <c r="I9" i="28"/>
  <c r="J9" i="28" s="1"/>
  <c r="C9" i="28"/>
  <c r="I8" i="28"/>
  <c r="J8" i="28" s="1"/>
  <c r="C8" i="28"/>
  <c r="I7" i="28"/>
  <c r="J7" i="28" s="1"/>
  <c r="C7" i="28"/>
  <c r="J6" i="28"/>
  <c r="I6" i="28"/>
  <c r="C6" i="28"/>
  <c r="I25" i="25"/>
  <c r="J25" i="25" s="1"/>
  <c r="C25" i="25"/>
  <c r="I24" i="25"/>
  <c r="J24" i="25" s="1"/>
  <c r="C24" i="25"/>
  <c r="I23" i="25"/>
  <c r="J23" i="25" s="1"/>
  <c r="C23" i="25"/>
  <c r="I22" i="25"/>
  <c r="J22" i="25" s="1"/>
  <c r="C22" i="25"/>
  <c r="I21" i="25"/>
  <c r="J21" i="25" s="1"/>
  <c r="C21" i="25"/>
  <c r="J20" i="25"/>
  <c r="I20" i="25"/>
  <c r="C20" i="25"/>
  <c r="I19" i="25"/>
  <c r="J19" i="25" s="1"/>
  <c r="C19" i="25"/>
  <c r="I18" i="25"/>
  <c r="J18" i="25" s="1"/>
  <c r="C18" i="25"/>
  <c r="I17" i="25"/>
  <c r="J17" i="25" s="1"/>
  <c r="C17" i="25"/>
  <c r="I16" i="25"/>
  <c r="J16" i="25" s="1"/>
  <c r="C16" i="25"/>
  <c r="I15" i="25"/>
  <c r="J15" i="25" s="1"/>
  <c r="C15" i="25"/>
  <c r="J14" i="25"/>
  <c r="I14" i="25"/>
  <c r="C14" i="25"/>
  <c r="I13" i="25"/>
  <c r="J13" i="25" s="1"/>
  <c r="C13" i="25"/>
  <c r="I12" i="25"/>
  <c r="J12" i="25" s="1"/>
  <c r="C12" i="25"/>
  <c r="I11" i="25"/>
  <c r="J11" i="25" s="1"/>
  <c r="C11" i="25"/>
  <c r="J10" i="25"/>
  <c r="I10" i="25"/>
  <c r="C10" i="25"/>
  <c r="I9" i="25"/>
  <c r="J9" i="25" s="1"/>
  <c r="C9" i="25"/>
  <c r="J8" i="25"/>
  <c r="I8" i="25"/>
  <c r="C8" i="25"/>
  <c r="I7" i="25"/>
  <c r="J7" i="25" s="1"/>
  <c r="C7" i="25"/>
  <c r="I6" i="25"/>
  <c r="J6" i="25" s="1"/>
  <c r="C6" i="25"/>
  <c r="I25" i="24"/>
  <c r="J25" i="24" s="1"/>
  <c r="C25" i="24"/>
  <c r="I24" i="24"/>
  <c r="J24" i="24" s="1"/>
  <c r="C24" i="24"/>
  <c r="I23" i="24"/>
  <c r="J23" i="24" s="1"/>
  <c r="C23" i="24"/>
  <c r="I22" i="24"/>
  <c r="J22" i="24" s="1"/>
  <c r="C22" i="24"/>
  <c r="I21" i="24"/>
  <c r="J21" i="24" s="1"/>
  <c r="C21" i="24"/>
  <c r="I20" i="24"/>
  <c r="J20" i="24" s="1"/>
  <c r="C20" i="24"/>
  <c r="I19" i="24"/>
  <c r="J19" i="24" s="1"/>
  <c r="C19" i="24"/>
  <c r="I18" i="24"/>
  <c r="J18" i="24" s="1"/>
  <c r="C18" i="24"/>
  <c r="I17" i="24"/>
  <c r="J17" i="24" s="1"/>
  <c r="C17" i="24"/>
  <c r="I16" i="24"/>
  <c r="J16" i="24" s="1"/>
  <c r="C16" i="24"/>
  <c r="I15" i="24"/>
  <c r="J15" i="24" s="1"/>
  <c r="C15" i="24"/>
  <c r="I14" i="24"/>
  <c r="J14" i="24" s="1"/>
  <c r="C14" i="24"/>
  <c r="I13" i="24"/>
  <c r="J13" i="24" s="1"/>
  <c r="C13" i="24"/>
  <c r="I12" i="24"/>
  <c r="J12" i="24" s="1"/>
  <c r="C12" i="24"/>
  <c r="I11" i="24"/>
  <c r="J11" i="24" s="1"/>
  <c r="C11" i="24"/>
  <c r="I10" i="24"/>
  <c r="J10" i="24" s="1"/>
  <c r="C10" i="24"/>
  <c r="I9" i="24"/>
  <c r="J9" i="24" s="1"/>
  <c r="C9" i="24"/>
  <c r="I8" i="24"/>
  <c r="J8" i="24" s="1"/>
  <c r="C8" i="24"/>
  <c r="I7" i="24"/>
  <c r="J7" i="24" s="1"/>
  <c r="C7" i="24"/>
  <c r="I6" i="24"/>
  <c r="J6" i="24" s="1"/>
  <c r="C6" i="24"/>
  <c r="F30" i="25"/>
  <c r="G30" i="25"/>
  <c r="H30" i="25"/>
  <c r="F29" i="24"/>
  <c r="G29" i="24"/>
  <c r="H29" i="24"/>
  <c r="F30" i="22"/>
  <c r="G30" i="22"/>
  <c r="H30" i="22"/>
  <c r="I14" i="22"/>
  <c r="J14" i="22" s="1"/>
  <c r="C14" i="22"/>
  <c r="I26" i="25"/>
  <c r="I27" i="25"/>
  <c r="I28" i="25"/>
  <c r="I29" i="25"/>
  <c r="I26" i="24"/>
  <c r="I27" i="24"/>
  <c r="I28" i="24"/>
  <c r="I7" i="22"/>
  <c r="I8" i="22"/>
  <c r="I9" i="22"/>
  <c r="I10" i="22"/>
  <c r="I11" i="22"/>
  <c r="I12" i="22"/>
  <c r="I13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6" i="22"/>
  <c r="F7" i="33"/>
  <c r="G7" i="33" s="1"/>
  <c r="F8" i="33"/>
  <c r="G8" i="33" s="1"/>
  <c r="F10" i="33"/>
  <c r="F11" i="33"/>
  <c r="G11" i="33" s="1"/>
  <c r="F12" i="33"/>
  <c r="F13" i="33"/>
  <c r="F14" i="33"/>
  <c r="F15" i="33"/>
  <c r="F16" i="33"/>
  <c r="F17" i="33"/>
  <c r="F18" i="33"/>
  <c r="F19" i="33"/>
  <c r="G19" i="33" s="1"/>
  <c r="F20" i="33"/>
  <c r="G20" i="33" s="1"/>
  <c r="F21" i="33"/>
  <c r="F22" i="33"/>
  <c r="F23" i="33"/>
  <c r="G23" i="33" s="1"/>
  <c r="F24" i="33"/>
  <c r="G24" i="33" s="1"/>
  <c r="F25" i="33"/>
  <c r="F26" i="33"/>
  <c r="F27" i="33"/>
  <c r="G27" i="33" s="1"/>
  <c r="F28" i="33"/>
  <c r="F29" i="33"/>
  <c r="I25" i="30"/>
  <c r="I26" i="30"/>
  <c r="J26" i="30" s="1"/>
  <c r="I27" i="30"/>
  <c r="I28" i="30"/>
  <c r="J28" i="30" s="1"/>
  <c r="I29" i="30"/>
  <c r="I26" i="29"/>
  <c r="I27" i="29"/>
  <c r="I28" i="29"/>
  <c r="J28" i="29" s="1"/>
  <c r="I29" i="29"/>
  <c r="I26" i="28"/>
  <c r="I27" i="28"/>
  <c r="I28" i="28"/>
  <c r="I29" i="28"/>
  <c r="I30" i="28"/>
  <c r="F24" i="37"/>
  <c r="G24" i="37" s="1"/>
  <c r="F25" i="37"/>
  <c r="G25" i="37" s="1"/>
  <c r="F26" i="37"/>
  <c r="F27" i="37"/>
  <c r="F28" i="37"/>
  <c r="G28" i="37" s="1"/>
  <c r="F29" i="37"/>
  <c r="F7" i="37"/>
  <c r="G7" i="37" s="1"/>
  <c r="F8" i="37"/>
  <c r="G8" i="37" s="1"/>
  <c r="F9" i="37"/>
  <c r="F10" i="37"/>
  <c r="F11" i="37"/>
  <c r="G11" i="37" s="1"/>
  <c r="F12" i="37"/>
  <c r="G12" i="37" s="1"/>
  <c r="F13" i="37"/>
  <c r="F14" i="37"/>
  <c r="F15" i="37"/>
  <c r="G15" i="37" s="1"/>
  <c r="F16" i="37"/>
  <c r="G16" i="37" s="1"/>
  <c r="F17" i="37"/>
  <c r="F18" i="37"/>
  <c r="F19" i="37"/>
  <c r="G19" i="37" s="1"/>
  <c r="F20" i="37"/>
  <c r="G20" i="37" s="1"/>
  <c r="F21" i="37"/>
  <c r="F22" i="37"/>
  <c r="F23" i="37"/>
  <c r="G23" i="37" s="1"/>
  <c r="G27" i="37"/>
  <c r="F6" i="37"/>
  <c r="F7" i="36"/>
  <c r="G7" i="36" s="1"/>
  <c r="F8" i="36"/>
  <c r="F9" i="36"/>
  <c r="F10" i="36"/>
  <c r="F11" i="36"/>
  <c r="G11" i="36" s="1"/>
  <c r="F12" i="36"/>
  <c r="F13" i="36"/>
  <c r="F14" i="36"/>
  <c r="F15" i="36"/>
  <c r="G15" i="36" s="1"/>
  <c r="F16" i="36"/>
  <c r="F17" i="36"/>
  <c r="F18" i="36"/>
  <c r="F19" i="36"/>
  <c r="G19" i="36" s="1"/>
  <c r="F20" i="36"/>
  <c r="F21" i="36"/>
  <c r="F22" i="36"/>
  <c r="F23" i="36"/>
  <c r="G23" i="36" s="1"/>
  <c r="F24" i="36"/>
  <c r="F25" i="36"/>
  <c r="F26" i="36"/>
  <c r="F27" i="36"/>
  <c r="G27" i="36" s="1"/>
  <c r="F28" i="36"/>
  <c r="F29" i="36"/>
  <c r="F6" i="36"/>
  <c r="F7" i="35"/>
  <c r="G7" i="35" s="1"/>
  <c r="F8" i="35"/>
  <c r="G8" i="35" s="1"/>
  <c r="F9" i="35"/>
  <c r="F10" i="35"/>
  <c r="F11" i="35"/>
  <c r="G11" i="35" s="1"/>
  <c r="F12" i="35"/>
  <c r="G12" i="35" s="1"/>
  <c r="F13" i="35"/>
  <c r="F14" i="35"/>
  <c r="F15" i="35"/>
  <c r="G15" i="35" s="1"/>
  <c r="F16" i="35"/>
  <c r="G16" i="35" s="1"/>
  <c r="F17" i="35"/>
  <c r="F18" i="35"/>
  <c r="F19" i="35"/>
  <c r="G19" i="35" s="1"/>
  <c r="F20" i="35"/>
  <c r="G20" i="35" s="1"/>
  <c r="F21" i="35"/>
  <c r="F22" i="35"/>
  <c r="F23" i="35"/>
  <c r="G23" i="35" s="1"/>
  <c r="F24" i="35"/>
  <c r="G24" i="35" s="1"/>
  <c r="F25" i="35"/>
  <c r="F26" i="35"/>
  <c r="F27" i="35"/>
  <c r="G27" i="35" s="1"/>
  <c r="F28" i="35"/>
  <c r="G28" i="35" s="1"/>
  <c r="F29" i="35"/>
  <c r="F6" i="35"/>
  <c r="F7" i="34"/>
  <c r="G7" i="34" s="1"/>
  <c r="F8" i="34"/>
  <c r="G8" i="34" s="1"/>
  <c r="F9" i="34"/>
  <c r="G9" i="34" s="1"/>
  <c r="F10" i="34"/>
  <c r="G10" i="34" s="1"/>
  <c r="F11" i="34"/>
  <c r="G11" i="34" s="1"/>
  <c r="F12" i="34"/>
  <c r="G12" i="34" s="1"/>
  <c r="F13" i="34"/>
  <c r="G13" i="34" s="1"/>
  <c r="F14" i="34"/>
  <c r="G14" i="34" s="1"/>
  <c r="F15" i="34"/>
  <c r="G15" i="34" s="1"/>
  <c r="F16" i="34"/>
  <c r="G16" i="34" s="1"/>
  <c r="F17" i="34"/>
  <c r="G17" i="34" s="1"/>
  <c r="F18" i="34"/>
  <c r="G18" i="34" s="1"/>
  <c r="F19" i="34"/>
  <c r="G19" i="34" s="1"/>
  <c r="F20" i="34"/>
  <c r="G20" i="34" s="1"/>
  <c r="F21" i="34"/>
  <c r="G21" i="34" s="1"/>
  <c r="F22" i="34"/>
  <c r="G22" i="34" s="1"/>
  <c r="F23" i="34"/>
  <c r="G23" i="34" s="1"/>
  <c r="F24" i="34"/>
  <c r="G24" i="34" s="1"/>
  <c r="F25" i="34"/>
  <c r="G25" i="34" s="1"/>
  <c r="F26" i="34"/>
  <c r="G26" i="34" s="1"/>
  <c r="F27" i="34"/>
  <c r="G27" i="34" s="1"/>
  <c r="F28" i="34"/>
  <c r="G28" i="34" s="1"/>
  <c r="F29" i="34"/>
  <c r="G29" i="34" s="1"/>
  <c r="F6" i="34"/>
  <c r="G15" i="33"/>
  <c r="F6" i="33"/>
  <c r="G11" i="32"/>
  <c r="G13" i="32"/>
  <c r="G15" i="32"/>
  <c r="G17" i="32"/>
  <c r="G19" i="32"/>
  <c r="G21" i="32"/>
  <c r="G23" i="32"/>
  <c r="G25" i="32"/>
  <c r="G27" i="32"/>
  <c r="G29" i="32"/>
  <c r="F11" i="32"/>
  <c r="F12" i="32"/>
  <c r="G12" i="32" s="1"/>
  <c r="F13" i="32"/>
  <c r="F14" i="32"/>
  <c r="G14" i="32" s="1"/>
  <c r="F15" i="32"/>
  <c r="F16" i="32"/>
  <c r="G16" i="32" s="1"/>
  <c r="F17" i="32"/>
  <c r="F18" i="32"/>
  <c r="G18" i="32" s="1"/>
  <c r="F19" i="32"/>
  <c r="F20" i="32"/>
  <c r="G20" i="32" s="1"/>
  <c r="F21" i="32"/>
  <c r="F22" i="32"/>
  <c r="G22" i="32" s="1"/>
  <c r="F23" i="32"/>
  <c r="F24" i="32"/>
  <c r="G24" i="32" s="1"/>
  <c r="F25" i="32"/>
  <c r="F26" i="32"/>
  <c r="G26" i="32" s="1"/>
  <c r="F27" i="32"/>
  <c r="F28" i="32"/>
  <c r="G28" i="32" s="1"/>
  <c r="F29" i="32"/>
  <c r="F7" i="32"/>
  <c r="G7" i="32" s="1"/>
  <c r="F8" i="32"/>
  <c r="G8" i="32" s="1"/>
  <c r="F9" i="32"/>
  <c r="G9" i="32" s="1"/>
  <c r="F6" i="32"/>
  <c r="E9" i="33"/>
  <c r="E10" i="32"/>
  <c r="E30" i="32" s="1"/>
  <c r="D30" i="37"/>
  <c r="C30" i="37"/>
  <c r="G29" i="37"/>
  <c r="G26" i="37"/>
  <c r="G22" i="37"/>
  <c r="G21" i="37"/>
  <c r="G18" i="37"/>
  <c r="G17" i="37"/>
  <c r="G14" i="37"/>
  <c r="G13" i="37"/>
  <c r="G10" i="37"/>
  <c r="G9" i="37"/>
  <c r="D30" i="36"/>
  <c r="C30" i="36"/>
  <c r="G29" i="36"/>
  <c r="G28" i="36"/>
  <c r="G26" i="36"/>
  <c r="G25" i="36"/>
  <c r="G24" i="36"/>
  <c r="G22" i="36"/>
  <c r="G21" i="36"/>
  <c r="G20" i="36"/>
  <c r="G18" i="36"/>
  <c r="G17" i="36"/>
  <c r="G16" i="36"/>
  <c r="G14" i="36"/>
  <c r="G13" i="36"/>
  <c r="G12" i="36"/>
  <c r="G10" i="36"/>
  <c r="G9" i="36"/>
  <c r="G8" i="36"/>
  <c r="D30" i="35"/>
  <c r="C30" i="35"/>
  <c r="G29" i="35"/>
  <c r="G26" i="35"/>
  <c r="G25" i="35"/>
  <c r="G22" i="35"/>
  <c r="G21" i="35"/>
  <c r="G18" i="35"/>
  <c r="G17" i="35"/>
  <c r="G14" i="35"/>
  <c r="G13" i="35"/>
  <c r="G10" i="35"/>
  <c r="G9" i="35"/>
  <c r="D30" i="34"/>
  <c r="C30" i="34"/>
  <c r="D30" i="33"/>
  <c r="C30" i="33"/>
  <c r="G29" i="33"/>
  <c r="G28" i="33"/>
  <c r="G26" i="33"/>
  <c r="G25" i="33"/>
  <c r="G22" i="33"/>
  <c r="G21" i="33"/>
  <c r="G18" i="33"/>
  <c r="G17" i="33"/>
  <c r="G16" i="33"/>
  <c r="G14" i="33"/>
  <c r="G13" i="33"/>
  <c r="G12" i="33"/>
  <c r="G10" i="33"/>
  <c r="D30" i="32"/>
  <c r="C30" i="32"/>
  <c r="J19" i="31"/>
  <c r="J12" i="31"/>
  <c r="E30" i="30"/>
  <c r="D30" i="30"/>
  <c r="J29" i="30"/>
  <c r="C28" i="30"/>
  <c r="J27" i="30"/>
  <c r="C27" i="30"/>
  <c r="C26" i="30"/>
  <c r="J25" i="30"/>
  <c r="C25" i="30"/>
  <c r="F30" i="29"/>
  <c r="E30" i="29"/>
  <c r="D30" i="29"/>
  <c r="J29" i="29"/>
  <c r="C29" i="29"/>
  <c r="C28" i="29"/>
  <c r="J27" i="29"/>
  <c r="C27" i="29"/>
  <c r="J26" i="29"/>
  <c r="C26" i="29"/>
  <c r="G31" i="28"/>
  <c r="F31" i="28"/>
  <c r="E31" i="28"/>
  <c r="D31" i="28"/>
  <c r="J30" i="28"/>
  <c r="J29" i="28"/>
  <c r="C29" i="28"/>
  <c r="J28" i="28"/>
  <c r="C28" i="28"/>
  <c r="J27" i="28"/>
  <c r="C27" i="28"/>
  <c r="J26" i="28"/>
  <c r="C26" i="28"/>
  <c r="F10" i="32" l="1"/>
  <c r="G10" i="32" s="1"/>
  <c r="F9" i="33"/>
  <c r="F30" i="33" s="1"/>
  <c r="F30" i="35"/>
  <c r="F30" i="37"/>
  <c r="F30" i="36"/>
  <c r="F30" i="34"/>
  <c r="F30" i="32"/>
  <c r="I31" i="28"/>
  <c r="G6" i="37"/>
  <c r="G30" i="37" s="1"/>
  <c r="G6" i="36"/>
  <c r="G30" i="36" s="1"/>
  <c r="G6" i="35"/>
  <c r="G30" i="35" s="1"/>
  <c r="G12" i="40" s="1"/>
  <c r="H12" i="40" s="1"/>
  <c r="G6" i="34"/>
  <c r="G30" i="34" s="1"/>
  <c r="G6" i="33"/>
  <c r="G6" i="32"/>
  <c r="G30" i="32" s="1"/>
  <c r="I30" i="30"/>
  <c r="J30" i="29"/>
  <c r="J30" i="30"/>
  <c r="I30" i="29"/>
  <c r="J31" i="28"/>
  <c r="D30" i="25"/>
  <c r="E30" i="25"/>
  <c r="G30" i="33" l="1"/>
  <c r="G12" i="39" s="1"/>
  <c r="G18" i="39" s="1"/>
  <c r="G22" i="39" s="1"/>
  <c r="H22" i="39" s="1"/>
  <c r="G9" i="33"/>
  <c r="G15" i="40"/>
  <c r="G19" i="40" s="1"/>
  <c r="H19" i="40" s="1"/>
  <c r="G18" i="40"/>
  <c r="G22" i="40" s="1"/>
  <c r="H22" i="40" s="1"/>
  <c r="G12" i="31"/>
  <c r="J29" i="25"/>
  <c r="C29" i="25"/>
  <c r="J28" i="25"/>
  <c r="C28" i="25"/>
  <c r="J27" i="25"/>
  <c r="C27" i="25"/>
  <c r="J26" i="25"/>
  <c r="C26" i="25"/>
  <c r="H18" i="40" l="1"/>
  <c r="H15" i="40"/>
  <c r="G24" i="40"/>
  <c r="H18" i="39"/>
  <c r="G15" i="39"/>
  <c r="G19" i="39" s="1"/>
  <c r="H19" i="39" s="1"/>
  <c r="H12" i="39"/>
  <c r="H24" i="40"/>
  <c r="J30" i="25"/>
  <c r="I30" i="25"/>
  <c r="G24" i="39" l="1"/>
  <c r="H24" i="39" s="1"/>
  <c r="H15" i="39"/>
  <c r="E30" i="22"/>
  <c r="J29" i="22"/>
  <c r="C29" i="22"/>
  <c r="J28" i="22"/>
  <c r="C28" i="22"/>
  <c r="J27" i="22"/>
  <c r="C27" i="22"/>
  <c r="J26" i="22"/>
  <c r="C26" i="22"/>
  <c r="J25" i="22"/>
  <c r="C25" i="22"/>
  <c r="J24" i="22"/>
  <c r="C24" i="22"/>
  <c r="J23" i="22"/>
  <c r="C23" i="22"/>
  <c r="J22" i="22"/>
  <c r="C22" i="22"/>
  <c r="J21" i="22"/>
  <c r="C21" i="22"/>
  <c r="J20" i="22"/>
  <c r="C20" i="22"/>
  <c r="J19" i="22"/>
  <c r="C19" i="22"/>
  <c r="J18" i="22"/>
  <c r="C18" i="22"/>
  <c r="J17" i="22"/>
  <c r="C17" i="22"/>
  <c r="J16" i="22"/>
  <c r="C16" i="22"/>
  <c r="J15" i="22"/>
  <c r="C15" i="22"/>
  <c r="J13" i="22"/>
  <c r="C13" i="22"/>
  <c r="J12" i="22"/>
  <c r="C12" i="22"/>
  <c r="J11" i="22"/>
  <c r="C11" i="22"/>
  <c r="J10" i="22"/>
  <c r="C10" i="22"/>
  <c r="J9" i="22"/>
  <c r="C9" i="22"/>
  <c r="J8" i="22"/>
  <c r="C8" i="22"/>
  <c r="J7" i="22"/>
  <c r="C7" i="22"/>
  <c r="J6" i="22"/>
  <c r="D30" i="22"/>
  <c r="C6" i="22"/>
  <c r="E29" i="24"/>
  <c r="J28" i="24"/>
  <c r="C28" i="24"/>
  <c r="J27" i="24"/>
  <c r="C27" i="24"/>
  <c r="J26" i="24"/>
  <c r="C26" i="24"/>
  <c r="D29" i="24"/>
  <c r="J30" i="22" l="1"/>
  <c r="I30" i="22"/>
  <c r="J29" i="24" l="1"/>
  <c r="G12" i="26" s="1"/>
  <c r="I29" i="24"/>
  <c r="G13" i="26" l="1"/>
  <c r="J20" i="31" s="1"/>
  <c r="J21" i="31" s="1"/>
  <c r="G15" i="26"/>
  <c r="H15" i="26" s="1"/>
  <c r="G18" i="26"/>
  <c r="G22" i="26" s="1"/>
  <c r="H22" i="26" s="1"/>
  <c r="H12" i="26"/>
  <c r="G19" i="26" l="1"/>
  <c r="H19" i="26" s="1"/>
  <c r="H13" i="26"/>
  <c r="H12" i="31"/>
  <c r="I15" i="31"/>
  <c r="I24" i="31" s="1"/>
  <c r="G18" i="31"/>
  <c r="G15" i="31"/>
  <c r="G24" i="31" s="1"/>
  <c r="H24" i="31" s="1"/>
  <c r="G13" i="31"/>
  <c r="G13" i="39" s="1"/>
  <c r="G24" i="26"/>
  <c r="G25" i="26" s="1"/>
  <c r="H25" i="26" s="1"/>
  <c r="H18" i="26"/>
  <c r="H13" i="39" l="1"/>
  <c r="G13" i="40"/>
  <c r="H13" i="40" s="1"/>
  <c r="H24" i="26"/>
  <c r="J25" i="31"/>
  <c r="G25" i="31"/>
  <c r="H25" i="31" s="1"/>
  <c r="J26" i="31"/>
  <c r="G22" i="31"/>
  <c r="H22" i="31" s="1"/>
  <c r="H18" i="31"/>
  <c r="H13" i="31"/>
  <c r="J13" i="31"/>
  <c r="H15" i="31"/>
  <c r="G19" i="31"/>
  <c r="H19" i="31" s="1"/>
  <c r="J27" i="31" l="1"/>
  <c r="J28" i="31" s="1"/>
  <c r="G25" i="40"/>
  <c r="H25" i="40" s="1"/>
  <c r="G25" i="39"/>
  <c r="H25" i="39" s="1"/>
</calcChain>
</file>

<file path=xl/comments1.xml><?xml version="1.0" encoding="utf-8"?>
<comments xmlns="http://schemas.openxmlformats.org/spreadsheetml/2006/main">
  <authors>
    <author>pc</author>
  </authors>
  <commentList>
    <comment ref="B29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Chuyển công tác về Ban TCTU từ 01/4/2020</t>
        </r>
      </text>
    </comment>
  </commentList>
</comments>
</file>

<file path=xl/comments10.xml><?xml version="1.0" encoding="utf-8"?>
<comments xmlns="http://schemas.openxmlformats.org/spreadsheetml/2006/main">
  <authors>
    <author>pc</author>
  </authors>
  <commentList>
    <comment ref="B28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Chuyển công tác về Ban TCTU từ 01/4/2020</t>
        </r>
      </text>
    </comment>
  </commentList>
</comments>
</file>

<file path=xl/comments11.xml><?xml version="1.0" encoding="utf-8"?>
<comments xmlns="http://schemas.openxmlformats.org/spreadsheetml/2006/main">
  <authors>
    <author>pc</author>
  </authors>
  <commentList>
    <comment ref="B28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Chuyển công tác về Ban TCTU từ 01/4/2020</t>
        </r>
      </text>
    </comment>
  </commentList>
</comments>
</file>

<file path=xl/comments12.xml><?xml version="1.0" encoding="utf-8"?>
<comments xmlns="http://schemas.openxmlformats.org/spreadsheetml/2006/main">
  <authors>
    <author>pc</author>
  </authors>
  <commentList>
    <comment ref="B28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Chuyển công tác về Ban TCTU từ 01/4/2020</t>
        </r>
      </text>
    </comment>
  </commentList>
</comments>
</file>

<file path=xl/comments2.xml><?xml version="1.0" encoding="utf-8"?>
<comments xmlns="http://schemas.openxmlformats.org/spreadsheetml/2006/main">
  <authors>
    <author>pc</author>
  </authors>
  <commentList>
    <comment ref="B27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Chuyển công tác về Ban TCTU từ 01/4/2020</t>
        </r>
      </text>
    </comment>
  </commentList>
</comments>
</file>

<file path=xl/comments3.xml><?xml version="1.0" encoding="utf-8"?>
<comments xmlns="http://schemas.openxmlformats.org/spreadsheetml/2006/main">
  <authors>
    <author>pc</author>
  </authors>
  <commentList>
    <comment ref="B28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Chuyển công tác về Ban TCTU từ 01/4/2020</t>
        </r>
      </text>
    </comment>
  </commentList>
</comments>
</file>

<file path=xl/comments4.xml><?xml version="1.0" encoding="utf-8"?>
<comments xmlns="http://schemas.openxmlformats.org/spreadsheetml/2006/main">
  <authors>
    <author>pc</author>
  </authors>
  <commentList>
    <comment ref="B28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Chuyển công tác về Ban TCTU từ 01/4/2020</t>
        </r>
      </text>
    </comment>
  </commentList>
</comments>
</file>

<file path=xl/comments5.xml><?xml version="1.0" encoding="utf-8"?>
<comments xmlns="http://schemas.openxmlformats.org/spreadsheetml/2006/main">
  <authors>
    <author>pc</author>
  </authors>
  <commentList>
    <comment ref="B28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Chuyển công tác về Ban TCTU từ 01/4/2020</t>
        </r>
      </text>
    </comment>
  </commentList>
</comments>
</file>

<file path=xl/comments6.xml><?xml version="1.0" encoding="utf-8"?>
<comments xmlns="http://schemas.openxmlformats.org/spreadsheetml/2006/main">
  <authors>
    <author>pc</author>
  </authors>
  <commentList>
    <comment ref="B27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Chuyển công tác về Ban TCTU từ 01/4/2020</t>
        </r>
      </text>
    </comment>
  </commentList>
</comments>
</file>

<file path=xl/comments7.xml><?xml version="1.0" encoding="utf-8"?>
<comments xmlns="http://schemas.openxmlformats.org/spreadsheetml/2006/main">
  <authors>
    <author>pc</author>
  </authors>
  <commentList>
    <comment ref="B28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Chuyển công tác về Ban TCTU từ 01/4/2020</t>
        </r>
      </text>
    </comment>
  </commentList>
</comments>
</file>

<file path=xl/comments8.xml><?xml version="1.0" encoding="utf-8"?>
<comments xmlns="http://schemas.openxmlformats.org/spreadsheetml/2006/main">
  <authors>
    <author>pc</author>
  </authors>
  <commentList>
    <comment ref="B28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Chuyển công tác về Ban TCTU từ 01/4/2020</t>
        </r>
      </text>
    </comment>
  </commentList>
</comments>
</file>

<file path=xl/comments9.xml><?xml version="1.0" encoding="utf-8"?>
<comments xmlns="http://schemas.openxmlformats.org/spreadsheetml/2006/main">
  <authors>
    <author>pc</author>
  </authors>
  <commentList>
    <comment ref="B28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Chuyển công tác về Ban TCTU từ 01/4/2020</t>
        </r>
      </text>
    </comment>
  </commentList>
</comments>
</file>

<file path=xl/sharedStrings.xml><?xml version="1.0" encoding="utf-8"?>
<sst xmlns="http://schemas.openxmlformats.org/spreadsheetml/2006/main" count="505" uniqueCount="122">
  <si>
    <t>TT</t>
  </si>
  <si>
    <t>Tổng số</t>
  </si>
  <si>
    <t>Tổng hệ sổ</t>
  </si>
  <si>
    <t>Hệ số lương</t>
  </si>
  <si>
    <t>Tổng cộng</t>
  </si>
  <si>
    <t>A</t>
  </si>
  <si>
    <t>I</t>
  </si>
  <si>
    <t>II</t>
  </si>
  <si>
    <t>III</t>
  </si>
  <si>
    <t>*</t>
  </si>
  <si>
    <t>ĐẢNG CỘNG SẢN VIỆT NAM</t>
  </si>
  <si>
    <t>TN VK</t>
  </si>
  <si>
    <t>Số tiền đảng phí phải nộp</t>
  </si>
  <si>
    <t>Phụ cấp Chức vụ</t>
  </si>
  <si>
    <t>Ký nộp</t>
  </si>
  <si>
    <t>Người Lập</t>
  </si>
  <si>
    <t>-----</t>
  </si>
  <si>
    <t>CHỈ TIÊU</t>
  </si>
  <si>
    <t>Đơn vị tính</t>
  </si>
  <si>
    <t>Mã số</t>
  </si>
  <si>
    <t>B</t>
  </si>
  <si>
    <t>C</t>
  </si>
  <si>
    <t>D</t>
  </si>
  <si>
    <t>Người</t>
  </si>
  <si>
    <t>Đồng</t>
  </si>
  <si>
    <t xml:space="preserve">      </t>
  </si>
  <si>
    <t>HỌ VÀ TÊN</t>
  </si>
  <si>
    <r>
      <t xml:space="preserve">T/M CHI ỦY
</t>
    </r>
    <r>
      <rPr>
        <sz val="14"/>
        <rFont val="Times New Roman"/>
        <family val="1"/>
      </rPr>
      <t>PHÓ BÍ THƯ</t>
    </r>
  </si>
  <si>
    <r>
      <t xml:space="preserve">Thành tiền </t>
    </r>
    <r>
      <rPr>
        <i/>
        <sz val="12"/>
        <rFont val="Times New Roman"/>
        <family val="1"/>
      </rPr>
      <t>(Tổng cộng)</t>
    </r>
  </si>
  <si>
    <t xml:space="preserve">Đơn vị nhận: ĐẢNG ỦY KHỐI CÁC CƠ QUAN </t>
  </si>
  <si>
    <t>BÁO CÁO</t>
  </si>
  <si>
    <t>THU - NỘP ĐẢNG PHÍ</t>
  </si>
  <si>
    <t>Đảng bộ xã, phường, thị trấn</t>
  </si>
  <si>
    <t>Đảng bộ doanh nghiệp</t>
  </si>
  <si>
    <t>Đảng bộ khác</t>
  </si>
  <si>
    <t>Cộng</t>
  </si>
  <si>
    <t>4=1+2+3</t>
  </si>
  <si>
    <t>Tổng số đảng viên đến cuối kỳ báo cáo</t>
  </si>
  <si>
    <t>Đảng phí đã thu được từ chi bộ của cấp báo cáo</t>
  </si>
  <si>
    <t>Kỳ báo cáo</t>
  </si>
  <si>
    <t>Từ đầu năm đến cuối kỳ báo cáo</t>
  </si>
  <si>
    <t>Đảng phí trích giữ lại ở các cấp</t>
  </si>
  <si>
    <t>Kỳ báo cáo (05+06+07)</t>
  </si>
  <si>
    <t>1.1</t>
  </si>
  <si>
    <t>Chi bộ, đảng bộ bộ phận</t>
  </si>
  <si>
    <t>1.2</t>
  </si>
  <si>
    <t>Tổ chức cơ sở đảng</t>
  </si>
  <si>
    <t>1.3</t>
  </si>
  <si>
    <t>Cấp trên cơ sở</t>
  </si>
  <si>
    <t>Từ đầu năm đến cuối kỳ báo cáo (09+10+11)</t>
  </si>
  <si>
    <t>2.1</t>
  </si>
  <si>
    <t>2.2</t>
  </si>
  <si>
    <t>2.3</t>
  </si>
  <si>
    <t>IV</t>
  </si>
  <si>
    <t>Đảng phí nộp cấp trên của cấp báo cáo</t>
  </si>
  <si>
    <t>Kỳ báo cáo (02-04)</t>
  </si>
  <si>
    <t>Từ đầu năm đến cuối kỳ báo cáo (03-08)</t>
  </si>
  <si>
    <t>V</t>
  </si>
  <si>
    <t>Đảng phí còn nợ chưa nộp cấp trên đến cuối kỳ báo cáo</t>
  </si>
  <si>
    <t>T/M CHI ỦY</t>
  </si>
  <si>
    <t>ví dụ: Tổng t1:100000</t>
  </si>
  <si>
    <t>t2 : 1020</t>
  </si>
  <si>
    <t>(Quý II năm 2021)</t>
  </si>
  <si>
    <t>DANH SÁCH THU TIỀN ĐẢNG PHÍ THÁNG 01/2021</t>
  </si>
  <si>
    <t>DANH SÁCH THU TIỀN ĐẢNG PHÍ THÁNG 02/2021</t>
  </si>
  <si>
    <t>DANH SÁCH THU TIỀN ĐẢNG PHÍ THÁNG 03/2021</t>
  </si>
  <si>
    <t>DANH SÁCH THU TIỀN ĐẢNG PHÍ THÁNG 04/2021</t>
  </si>
  <si>
    <t>DANH SÁCH THU TIỀN ĐẢNG PHÍ THÁNG 05/2021</t>
  </si>
  <si>
    <t>DANH SÁCH THU TIỀN ĐẢNG PHÍ THÁNG 06/2021</t>
  </si>
  <si>
    <t>Nguyễn Văn A</t>
  </si>
  <si>
    <t>Trần Văn B</t>
  </si>
  <si>
    <t>Trần Văn C</t>
  </si>
  <si>
    <t>Nguyễn Thị D</t>
  </si>
  <si>
    <t>DANH SÁCH THU TIỀN ĐẢNG PHÍ THÁNG 07/2021</t>
  </si>
  <si>
    <t>DANH SÁCH THU TIỀN ĐẢNG PHÍ THÁNG 08/2021</t>
  </si>
  <si>
    <t>DANH SÁCH THU TIỀN ĐẢNG PHÍ THÁNG 09/2021</t>
  </si>
  <si>
    <t>DANH SÁCH THU TIỀN ĐẢNG PHÍ THÁNG 10/2021</t>
  </si>
  <si>
    <t>DANH SÁCH THU TIỀN ĐẢNG PHÍ THÁNG 11/2021</t>
  </si>
  <si>
    <t>DANH SÁCH THU TIỀN ĐẢNG PHÍ THÁNG 12/2021</t>
  </si>
  <si>
    <t>(Quý IV năm 2021)</t>
  </si>
  <si>
    <t>PC thâm niên nghề, VK</t>
  </si>
  <si>
    <t>PC thâm niên nghề KT, VK</t>
  </si>
  <si>
    <t>Phụ cấp TNNKT, VK</t>
  </si>
  <si>
    <t>Phụ cấp TNNKT+VK</t>
  </si>
  <si>
    <t xml:space="preserve">Nguyệt </t>
  </si>
  <si>
    <t>Phụ cấp TNNKT+ VK</t>
  </si>
  <si>
    <t>PC Thâm niên nghề, VK</t>
  </si>
  <si>
    <t>PC thâm niên nghề KT+ VK</t>
  </si>
  <si>
    <t>Thâm niên nghề KT+ VK</t>
  </si>
  <si>
    <t>(Quý I năm 2021)</t>
  </si>
  <si>
    <t>Ngày  02 tháng 4 năm 2021</t>
  </si>
  <si>
    <t>PC Chức vụ</t>
  </si>
  <si>
    <t>Trần Thị C</t>
  </si>
  <si>
    <t>Lê Thị D</t>
  </si>
  <si>
    <t>Trần Thị N</t>
  </si>
  <si>
    <t>Nguyễn Thị M</t>
  </si>
  <si>
    <r>
      <t xml:space="preserve">T/M CHI ỦY
</t>
    </r>
    <r>
      <rPr>
        <sz val="14"/>
        <rFont val="Times New Roman"/>
        <family val="1"/>
      </rPr>
      <t>BÍ THƯ</t>
    </r>
  </si>
  <si>
    <t xml:space="preserve">NGƯỜI LẬP </t>
  </si>
  <si>
    <t>NGƯỜI LẬP</t>
  </si>
  <si>
    <t>CHI BỘ …………………………………………………….
QUẢNG NAM</t>
  </si>
  <si>
    <t>CHI BỘ ……………………………………………..
QUẢNG NAM</t>
  </si>
  <si>
    <t>BÍ THƯ</t>
  </si>
  <si>
    <r>
      <t>Đơn vị nộp</t>
    </r>
    <r>
      <rPr>
        <b/>
        <sz val="12"/>
        <color theme="1"/>
        <rFont val="Times New Roman"/>
        <family val="1"/>
      </rPr>
      <t>:  CHI BỘ…………………..</t>
    </r>
  </si>
  <si>
    <t>Họ và tên</t>
  </si>
  <si>
    <t xml:space="preserve">Họ và tên </t>
  </si>
  <si>
    <t>CHI BỘ ……………………………………………………..
QUẢNG NAM</t>
  </si>
  <si>
    <t>CHI BỘ……………………………………………...
QUẢNG NAM</t>
  </si>
  <si>
    <r>
      <t xml:space="preserve">T/M CHI ỦY
</t>
    </r>
    <r>
      <rPr>
        <sz val="14"/>
        <rFont val="Times New Roman"/>
        <family val="1"/>
      </rPr>
      <t xml:space="preserve"> BÍ THƯ</t>
    </r>
  </si>
  <si>
    <t>CHI BỘ ………………………………………………….
QUẢNG NAM</t>
  </si>
  <si>
    <r>
      <t>Đơn vị nộp</t>
    </r>
    <r>
      <rPr>
        <b/>
        <sz val="12"/>
        <color theme="1"/>
        <rFont val="Times New Roman"/>
        <family val="1"/>
      </rPr>
      <t>:  CHI BỘ ………………………….</t>
    </r>
  </si>
  <si>
    <t>Ngày      tháng    năm 2021</t>
  </si>
  <si>
    <t>CHI BỘ ……………………………………………….
QUẢNG NAM</t>
  </si>
  <si>
    <t>CHI BỘ………………………………………………..
QUẢNG NAM</t>
  </si>
  <si>
    <t>CHI BỘ …………………………………………..
QUẢNG NAM</t>
  </si>
  <si>
    <r>
      <t>Đơn vị nộp</t>
    </r>
    <r>
      <rPr>
        <b/>
        <sz val="12"/>
        <color theme="1"/>
        <rFont val="Times New Roman"/>
        <family val="1"/>
      </rPr>
      <t>:  CHI BỘ ……………………………….</t>
    </r>
  </si>
  <si>
    <t>Ngày      tháng     năm 2021</t>
  </si>
  <si>
    <t>CHI BỘ ……………………………………………….</t>
  </si>
  <si>
    <t>CHI BỘ ………………………………………………..
QUẢNG NAM</t>
  </si>
  <si>
    <t>CHI BỘ ……………………………………………………...
QUẢNG NAM</t>
  </si>
  <si>
    <r>
      <t>Đơn vị nộp</t>
    </r>
    <r>
      <rPr>
        <b/>
        <sz val="12"/>
        <color theme="1"/>
        <rFont val="Times New Roman"/>
        <family val="1"/>
      </rPr>
      <t>:  CHI BỘ ……………………………..</t>
    </r>
  </si>
  <si>
    <t xml:space="preserve"> BÍ THƯ</t>
  </si>
  <si>
    <t xml:space="preserve">CHI BỘ ……………………………………………..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</si>
</sst>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$&quot;#,##0_);[Red]\(&quot;$&quot;#,##0\)"/>
    <numFmt numFmtId="43" formatCode="_(* #,##0.00_);_(* \(#,##0.00\);_(* &quot;-&quot;??_);_(@_)"/>
    <numFmt numFmtId="164" formatCode="_-* #,##0.00\ _₫_-;\-* #,##0.00\ _₫_-;_-* &quot;-&quot;??\ _₫_-;_-@_-"/>
    <numFmt numFmtId="165" formatCode="_-&quot;$&quot;* #,##0_-;\-&quot;$&quot;* #,##0_-;_-&quot;$&quot;* &quot;-&quot;_-;_-@_-"/>
    <numFmt numFmtId="166" formatCode="_-* #,##0_-;\-* #,##0_-;_-* &quot;-&quot;_-;_-@_-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\$#,##0\ ;\(\$#,##0\)"/>
    <numFmt numFmtId="170" formatCode="&quot;VND&quot;#,##0_);[Red]\(&quot;VND&quot;#,##0\)"/>
    <numFmt numFmtId="171" formatCode="#,##0.0"/>
    <numFmt numFmtId="172" formatCode="&quot;\&quot;#,##0;[Red]&quot;\&quot;&quot;\&quot;\-#,##0"/>
    <numFmt numFmtId="173" formatCode="&quot;\&quot;#,##0.00;[Red]&quot;\&quot;&quot;\&quot;&quot;\&quot;&quot;\&quot;&quot;\&quot;&quot;\&quot;\-#,##0.00"/>
    <numFmt numFmtId="174" formatCode="&quot;\&quot;#,##0.00;[Red]&quot;\&quot;\-#,##0.00"/>
    <numFmt numFmtId="175" formatCode="&quot;\&quot;#,##0;[Red]&quot;\&quot;\-#,##0"/>
    <numFmt numFmtId="176" formatCode="_-* #,##0.00\ _€_-;\-* #,##0.00\ _€_-;_-* &quot;-&quot;??\ _€_-;_-@_-"/>
    <numFmt numFmtId="177" formatCode="0.000"/>
    <numFmt numFmtId="178" formatCode="#,##0.000"/>
  </numFmts>
  <fonts count="67">
    <font>
      <sz val="11"/>
      <color theme="1"/>
      <name val="Calibri"/>
      <family val="2"/>
      <scheme val="minor"/>
    </font>
    <font>
      <sz val="10"/>
      <name val="Arial"/>
      <family val="2"/>
      <charset val="163"/>
    </font>
    <font>
      <sz val="14"/>
      <name val="Times New Roman"/>
      <family val="1"/>
    </font>
    <font>
      <i/>
      <sz val="14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¹UAAA¼"/>
      <family val="3"/>
      <charset val="129"/>
    </font>
    <font>
      <sz val="11"/>
      <color indexed="8"/>
      <name val="Calibri"/>
      <family val="2"/>
    </font>
    <font>
      <sz val="11"/>
      <name val=".VnArial Narrow"/>
      <family val="2"/>
    </font>
    <font>
      <sz val="12"/>
      <name val=".VnTime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name val="VNtimes new roman"/>
      <family val="2"/>
    </font>
    <font>
      <sz val="11"/>
      <name val="VNtimes new roman"/>
      <family val="2"/>
    </font>
    <font>
      <sz val="10"/>
      <name val=".VnTime"/>
      <family val="2"/>
    </font>
    <font>
      <sz val="11"/>
      <name val=".VnTime"/>
      <family val="2"/>
    </font>
    <font>
      <sz val="11"/>
      <name val="UVnTime"/>
    </font>
    <font>
      <sz val="12"/>
      <name val="Times New Roman"/>
      <family val="1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2"/>
      <name val="Courier"/>
      <family val="3"/>
    </font>
    <font>
      <i/>
      <sz val="12"/>
      <name val="Times New Roman"/>
      <family val="1"/>
    </font>
    <font>
      <sz val="12"/>
      <name val="Times New Roman"/>
      <family val="1"/>
      <charset val="16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Times New Roman"/>
      <family val="1"/>
    </font>
    <font>
      <b/>
      <i/>
      <sz val="14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  <charset val="163"/>
    </font>
    <font>
      <sz val="14"/>
      <color rgb="FFFF0000"/>
      <name val="Times New Roman"/>
      <family val="1"/>
      <charset val="163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sz val="10"/>
      <color rgb="FFFF0000"/>
      <name val="Times New Roman"/>
      <family val="1"/>
    </font>
    <font>
      <sz val="14"/>
      <color rgb="FFFF0000"/>
      <name val="Times New Roman"/>
      <family val="1"/>
    </font>
    <font>
      <b/>
      <sz val="14"/>
      <color rgb="FFFF0000"/>
      <name val="Times New Roman"/>
      <family val="1"/>
    </font>
    <font>
      <i/>
      <sz val="14"/>
      <color rgb="FFFF0000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.5"/>
      <color theme="1"/>
      <name val="Times New Roman"/>
      <family val="1"/>
    </font>
    <font>
      <b/>
      <sz val="14.5"/>
      <color theme="1"/>
      <name val="Times New Roman"/>
      <family val="1"/>
    </font>
    <font>
      <b/>
      <u/>
      <sz val="15"/>
      <color theme="1"/>
      <name val="Times New Roman"/>
      <family val="1"/>
    </font>
    <font>
      <sz val="16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4"/>
      <color theme="1"/>
      <name val="Times New Roman"/>
      <family val="1"/>
    </font>
    <font>
      <i/>
      <sz val="14.5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9"/>
      <name val="Times New Roman"/>
      <family val="1"/>
    </font>
    <font>
      <b/>
      <i/>
      <sz val="14.5"/>
      <color theme="1"/>
      <name val="Times New Roman"/>
      <family val="1"/>
    </font>
    <font>
      <b/>
      <i/>
      <sz val="12"/>
      <name val="Times New Roman"/>
      <family val="1"/>
    </font>
    <font>
      <b/>
      <sz val="13"/>
      <name val="Times New Roman"/>
      <family val="1"/>
    </font>
    <font>
      <b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72">
    <xf numFmtId="0" fontId="0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/>
    <xf numFmtId="0" fontId="8" fillId="0" borderId="0"/>
    <xf numFmtId="164" fontId="3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0" fontId="13" fillId="0" borderId="1" applyNumberFormat="0" applyAlignment="0" applyProtection="0">
      <alignment horizontal="left" vertical="center"/>
    </xf>
    <xf numFmtId="0" fontId="13" fillId="0" borderId="2">
      <alignment horizontal="left" vertical="center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0" borderId="0" applyNumberFormat="0" applyFont="0" applyFill="0" applyAlignment="0"/>
    <xf numFmtId="170" fontId="16" fillId="0" borderId="0"/>
    <xf numFmtId="171" fontId="17" fillId="0" borderId="0"/>
    <xf numFmtId="171" fontId="17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21" fillId="0" borderId="0"/>
    <xf numFmtId="0" fontId="12" fillId="0" borderId="0"/>
    <xf numFmtId="0" fontId="18" fillId="0" borderId="0"/>
    <xf numFmtId="0" fontId="9" fillId="0" borderId="0"/>
    <xf numFmtId="0" fontId="19" fillId="0" borderId="0"/>
    <xf numFmtId="0" fontId="20" fillId="0" borderId="0"/>
    <xf numFmtId="0" fontId="11" fillId="0" borderId="0"/>
    <xf numFmtId="0" fontId="1" fillId="0" borderId="0"/>
    <xf numFmtId="0" fontId="12" fillId="0" borderId="0"/>
    <xf numFmtId="0" fontId="31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3" applyNumberFormat="0" applyFont="0" applyFill="0" applyAlignment="0" applyProtection="0"/>
    <xf numFmtId="0" fontId="12" fillId="0" borderId="3" applyNumberFormat="0" applyFont="0" applyFill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1" fillId="0" borderId="0">
      <alignment vertical="center"/>
    </xf>
    <xf numFmtId="40" fontId="23" fillId="0" borderId="0" applyFont="0" applyFill="0" applyBorder="0" applyAlignment="0" applyProtection="0"/>
    <xf numFmtId="38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5" fillId="0" borderId="0"/>
    <xf numFmtId="172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4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27" fillId="0" borderId="0"/>
    <xf numFmtId="0" fontId="15" fillId="0" borderId="0"/>
    <xf numFmtId="166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6" fontId="29" fillId="0" borderId="0" applyFont="0" applyFill="0" applyBorder="0" applyAlignment="0" applyProtection="0"/>
    <xf numFmtId="167" fontId="28" fillId="0" borderId="0" applyFont="0" applyFill="0" applyBorder="0" applyAlignment="0" applyProtection="0"/>
  </cellStyleXfs>
  <cellXfs count="129">
    <xf numFmtId="0" fontId="0" fillId="0" borderId="0" xfId="0"/>
    <xf numFmtId="0" fontId="38" fillId="0" borderId="0" xfId="36" applyFont="1" applyFill="1" applyAlignment="1">
      <alignment vertical="center" wrapText="1"/>
    </xf>
    <xf numFmtId="0" fontId="39" fillId="0" borderId="0" xfId="36" applyFont="1" applyFill="1" applyAlignment="1">
      <alignment vertical="center" wrapText="1"/>
    </xf>
    <xf numFmtId="0" fontId="35" fillId="0" borderId="0" xfId="36" applyFont="1" applyFill="1" applyAlignment="1">
      <alignment horizontal="center" vertical="center" wrapText="1"/>
    </xf>
    <xf numFmtId="0" fontId="4" fillId="0" borderId="0" xfId="36" applyFont="1" applyFill="1" applyAlignment="1">
      <alignment vertical="center" wrapText="1"/>
    </xf>
    <xf numFmtId="0" fontId="2" fillId="0" borderId="0" xfId="36" applyFont="1" applyFill="1" applyAlignment="1">
      <alignment vertical="center" wrapText="1"/>
    </xf>
    <xf numFmtId="0" fontId="2" fillId="0" borderId="0" xfId="36" applyFont="1" applyFill="1" applyAlignment="1">
      <alignment horizontal="center" vertical="center" wrapText="1"/>
    </xf>
    <xf numFmtId="0" fontId="3" fillId="0" borderId="0" xfId="36" applyFont="1" applyFill="1" applyAlignment="1">
      <alignment horizontal="center" vertical="center" wrapText="1"/>
    </xf>
    <xf numFmtId="0" fontId="43" fillId="0" borderId="0" xfId="36" applyFont="1" applyFill="1" applyAlignment="1">
      <alignment horizontal="center" vertical="center" wrapText="1"/>
    </xf>
    <xf numFmtId="0" fontId="41" fillId="0" borderId="0" xfId="36" applyFont="1" applyFill="1" applyAlignment="1">
      <alignment vertical="center" wrapText="1"/>
    </xf>
    <xf numFmtId="0" fontId="40" fillId="0" borderId="0" xfId="36" applyFont="1" applyFill="1" applyAlignment="1">
      <alignment horizontal="center" vertical="center" wrapText="1"/>
    </xf>
    <xf numFmtId="0" fontId="41" fillId="0" borderId="0" xfId="36" applyFont="1" applyFill="1" applyAlignment="1">
      <alignment horizontal="center" vertical="center" wrapText="1"/>
    </xf>
    <xf numFmtId="0" fontId="42" fillId="0" borderId="0" xfId="36" applyFont="1" applyFill="1" applyAlignment="1">
      <alignment horizontal="center" vertical="center" wrapText="1"/>
    </xf>
    <xf numFmtId="0" fontId="44" fillId="0" borderId="0" xfId="36" applyFont="1" applyFill="1" applyAlignment="1">
      <alignment horizontal="center" vertical="center" wrapText="1"/>
    </xf>
    <xf numFmtId="0" fontId="45" fillId="0" borderId="0" xfId="36" applyFont="1" applyFill="1" applyAlignment="1">
      <alignment horizontal="center" vertical="center" wrapText="1"/>
    </xf>
    <xf numFmtId="0" fontId="44" fillId="0" borderId="0" xfId="36" applyFont="1" applyFill="1" applyAlignment="1">
      <alignment vertical="center" wrapText="1"/>
    </xf>
    <xf numFmtId="0" fontId="46" fillId="0" borderId="0" xfId="36" applyFont="1" applyFill="1" applyAlignment="1">
      <alignment horizontal="center" vertical="center" wrapText="1"/>
    </xf>
    <xf numFmtId="2" fontId="6" fillId="0" borderId="6" xfId="36" applyNumberFormat="1" applyFont="1" applyFill="1" applyBorder="1" applyAlignment="1">
      <alignment horizontal="center" vertical="center" wrapText="1"/>
    </xf>
    <xf numFmtId="0" fontId="21" fillId="0" borderId="6" xfId="36" applyFont="1" applyFill="1" applyBorder="1" applyAlignment="1">
      <alignment vertical="center" wrapText="1"/>
    </xf>
    <xf numFmtId="4" fontId="21" fillId="0" borderId="6" xfId="36" applyNumberFormat="1" applyFont="1" applyFill="1" applyBorder="1" applyAlignment="1">
      <alignment horizontal="center" vertical="center"/>
    </xf>
    <xf numFmtId="0" fontId="21" fillId="0" borderId="6" xfId="36" applyFont="1" applyFill="1" applyBorder="1" applyAlignment="1">
      <alignment vertical="center"/>
    </xf>
    <xf numFmtId="4" fontId="30" fillId="0" borderId="6" xfId="36" applyNumberFormat="1" applyFont="1" applyFill="1" applyBorder="1" applyAlignment="1">
      <alignment horizontal="center" vertical="center"/>
    </xf>
    <xf numFmtId="2" fontId="21" fillId="0" borderId="6" xfId="36" applyNumberFormat="1" applyFont="1" applyFill="1" applyBorder="1" applyAlignment="1">
      <alignment vertical="center"/>
    </xf>
    <xf numFmtId="0" fontId="21" fillId="0" borderId="6" xfId="48" applyFont="1" applyFill="1" applyBorder="1" applyAlignment="1">
      <alignment horizontal="left" vertical="center"/>
    </xf>
    <xf numFmtId="2" fontId="21" fillId="0" borderId="5" xfId="36" applyNumberFormat="1" applyFont="1" applyFill="1" applyBorder="1" applyAlignment="1">
      <alignment horizontal="center" vertical="center" wrapText="1"/>
    </xf>
    <xf numFmtId="0" fontId="35" fillId="0" borderId="5" xfId="36" applyFont="1" applyFill="1" applyBorder="1" applyAlignment="1">
      <alignment horizontal="center" vertical="center" wrapText="1"/>
    </xf>
    <xf numFmtId="4" fontId="34" fillId="0" borderId="5" xfId="36" applyNumberFormat="1" applyFont="1" applyFill="1" applyBorder="1" applyAlignment="1">
      <alignment horizontal="center" vertical="center" wrapText="1"/>
    </xf>
    <xf numFmtId="3" fontId="34" fillId="0" borderId="5" xfId="36" applyNumberFormat="1" applyFont="1" applyFill="1" applyBorder="1" applyAlignment="1">
      <alignment horizontal="center" vertical="center" wrapText="1"/>
    </xf>
    <xf numFmtId="0" fontId="58" fillId="0" borderId="0" xfId="0" applyFont="1" applyAlignment="1">
      <alignment horizontal="center" vertical="center"/>
    </xf>
    <xf numFmtId="0" fontId="51" fillId="0" borderId="0" xfId="0" applyFont="1" applyAlignment="1">
      <alignment vertical="center"/>
    </xf>
    <xf numFmtId="0" fontId="51" fillId="0" borderId="0" xfId="0" applyFont="1"/>
    <xf numFmtId="0" fontId="52" fillId="0" borderId="0" xfId="0" applyFont="1" applyAlignment="1">
      <alignment horizontal="right" vertical="center"/>
    </xf>
    <xf numFmtId="0" fontId="0" fillId="0" borderId="0" xfId="0" applyAlignment="1"/>
    <xf numFmtId="0" fontId="54" fillId="0" borderId="5" xfId="0" applyFont="1" applyBorder="1" applyAlignment="1">
      <alignment horizontal="center" vertical="center" wrapText="1"/>
    </xf>
    <xf numFmtId="0" fontId="56" fillId="0" borderId="5" xfId="0" applyFont="1" applyBorder="1" applyAlignment="1">
      <alignment horizontal="center" vertical="center" wrapText="1"/>
    </xf>
    <xf numFmtId="0" fontId="55" fillId="0" borderId="5" xfId="0" applyFont="1" applyBorder="1" applyAlignment="1">
      <alignment horizontal="justify" vertical="center" wrapText="1"/>
    </xf>
    <xf numFmtId="0" fontId="56" fillId="0" borderId="5" xfId="0" applyFont="1" applyBorder="1" applyAlignment="1">
      <alignment horizontal="justify" vertical="center" wrapText="1"/>
    </xf>
    <xf numFmtId="3" fontId="56" fillId="0" borderId="5" xfId="0" applyNumberFormat="1" applyFont="1" applyBorder="1" applyAlignment="1">
      <alignment horizontal="center" vertical="center" wrapText="1"/>
    </xf>
    <xf numFmtId="3" fontId="55" fillId="0" borderId="5" xfId="0" applyNumberFormat="1" applyFont="1" applyBorder="1" applyAlignment="1">
      <alignment horizontal="center" vertical="center" wrapText="1"/>
    </xf>
    <xf numFmtId="3" fontId="57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9" fillId="0" borderId="0" xfId="0" applyFont="1" applyAlignment="1">
      <alignment horizontal="center"/>
    </xf>
    <xf numFmtId="0" fontId="48" fillId="0" borderId="0" xfId="0" applyFont="1"/>
    <xf numFmtId="3" fontId="0" fillId="0" borderId="0" xfId="0" applyNumberFormat="1"/>
    <xf numFmtId="0" fontId="49" fillId="0" borderId="0" xfId="0" applyFont="1" applyAlignment="1">
      <alignment horizontal="center"/>
    </xf>
    <xf numFmtId="0" fontId="30" fillId="0" borderId="0" xfId="36" applyFont="1" applyFill="1" applyAlignment="1">
      <alignment horizontal="center" vertical="center" wrapText="1"/>
    </xf>
    <xf numFmtId="0" fontId="21" fillId="0" borderId="0" xfId="36" applyFont="1" applyFill="1" applyAlignment="1">
      <alignment vertical="center" wrapText="1"/>
    </xf>
    <xf numFmtId="0" fontId="21" fillId="0" borderId="0" xfId="36" applyFont="1" applyFill="1" applyAlignment="1">
      <alignment horizontal="center" vertical="center" wrapText="1"/>
    </xf>
    <xf numFmtId="0" fontId="6" fillId="0" borderId="0" xfId="36" applyFont="1" applyFill="1" applyAlignment="1">
      <alignment horizontal="center" vertical="center" wrapText="1"/>
    </xf>
    <xf numFmtId="0" fontId="30" fillId="0" borderId="4" xfId="36" applyNumberFormat="1" applyFont="1" applyFill="1" applyBorder="1" applyAlignment="1">
      <alignment horizontal="center" vertical="center" wrapText="1"/>
    </xf>
    <xf numFmtId="0" fontId="30" fillId="0" borderId="0" xfId="36" applyFont="1" applyFill="1" applyAlignment="1">
      <alignment vertical="center" wrapText="1"/>
    </xf>
    <xf numFmtId="2" fontId="6" fillId="0" borderId="0" xfId="36" applyNumberFormat="1" applyFont="1" applyFill="1" applyAlignment="1">
      <alignment horizontal="center" vertical="center" wrapText="1"/>
    </xf>
    <xf numFmtId="0" fontId="5" fillId="0" borderId="0" xfId="36" applyFont="1" applyFill="1" applyAlignment="1">
      <alignment horizontal="center" vertical="center" wrapText="1"/>
    </xf>
    <xf numFmtId="0" fontId="7" fillId="0" borderId="0" xfId="36" applyFont="1" applyFill="1" applyAlignment="1">
      <alignment horizontal="center" vertical="center" wrapText="1"/>
    </xf>
    <xf numFmtId="0" fontId="7" fillId="0" borderId="0" xfId="36" applyFont="1" applyFill="1" applyAlignment="1">
      <alignment vertical="center" wrapText="1"/>
    </xf>
    <xf numFmtId="0" fontId="21" fillId="0" borderId="0" xfId="36" applyFont="1" applyFill="1" applyBorder="1" applyAlignment="1">
      <alignment vertical="center" wrapText="1"/>
    </xf>
    <xf numFmtId="0" fontId="6" fillId="0" borderId="0" xfId="36" applyFont="1" applyFill="1" applyBorder="1" applyAlignment="1">
      <alignment vertical="center" wrapText="1"/>
    </xf>
    <xf numFmtId="0" fontId="4" fillId="0" borderId="0" xfId="36" applyFont="1" applyFill="1" applyAlignment="1">
      <alignment horizontal="center" vertical="center" wrapText="1"/>
    </xf>
    <xf numFmtId="0" fontId="7" fillId="0" borderId="6" xfId="36" applyFont="1" applyFill="1" applyBorder="1" applyAlignment="1">
      <alignment horizontal="center" vertical="center" wrapText="1"/>
    </xf>
    <xf numFmtId="3" fontId="30" fillId="0" borderId="6" xfId="36" applyNumberFormat="1" applyFont="1" applyFill="1" applyBorder="1" applyAlignment="1">
      <alignment horizontal="center" vertical="center"/>
    </xf>
    <xf numFmtId="0" fontId="4" fillId="0" borderId="5" xfId="36" applyFont="1" applyFill="1" applyBorder="1" applyAlignment="1">
      <alignment horizontal="center" vertical="center" wrapText="1"/>
    </xf>
    <xf numFmtId="3" fontId="4" fillId="0" borderId="0" xfId="36" applyNumberFormat="1" applyFont="1" applyFill="1" applyAlignment="1">
      <alignment vertical="center" wrapText="1"/>
    </xf>
    <xf numFmtId="4" fontId="62" fillId="0" borderId="6" xfId="36" applyNumberFormat="1" applyFont="1" applyFill="1" applyBorder="1" applyAlignment="1">
      <alignment horizontal="center" vertical="center" wrapText="1"/>
    </xf>
    <xf numFmtId="0" fontId="4" fillId="0" borderId="5" xfId="36" applyFont="1" applyFill="1" applyBorder="1" applyAlignment="1">
      <alignment horizontal="center" vertical="center" wrapText="1"/>
    </xf>
    <xf numFmtId="0" fontId="4" fillId="0" borderId="0" xfId="36" applyFont="1" applyFill="1" applyAlignment="1">
      <alignment horizontal="center" vertical="center" wrapText="1"/>
    </xf>
    <xf numFmtId="0" fontId="55" fillId="0" borderId="5" xfId="0" applyFont="1" applyBorder="1" applyAlignment="1">
      <alignment horizontal="center" vertical="center" wrapText="1"/>
    </xf>
    <xf numFmtId="0" fontId="60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4" fontId="30" fillId="0" borderId="10" xfId="36" applyNumberFormat="1" applyFont="1" applyFill="1" applyBorder="1" applyAlignment="1">
      <alignment horizontal="center" vertical="center"/>
    </xf>
    <xf numFmtId="0" fontId="21" fillId="0" borderId="0" xfId="36" applyFont="1" applyFill="1" applyBorder="1" applyAlignment="1">
      <alignment vertical="center" wrapText="1"/>
    </xf>
    <xf numFmtId="4" fontId="30" fillId="0" borderId="6" xfId="36" applyNumberFormat="1" applyFont="1" applyFill="1" applyBorder="1" applyAlignment="1">
      <alignment horizontal="center" vertical="center"/>
    </xf>
    <xf numFmtId="2" fontId="40" fillId="0" borderId="6" xfId="36" applyNumberFormat="1" applyFont="1" applyFill="1" applyBorder="1" applyAlignment="1">
      <alignment horizontal="center" vertical="center" wrapText="1"/>
    </xf>
    <xf numFmtId="4" fontId="41" fillId="0" borderId="6" xfId="36" applyNumberFormat="1" applyFont="1" applyFill="1" applyBorder="1" applyAlignment="1">
      <alignment horizontal="center" vertical="center"/>
    </xf>
    <xf numFmtId="2" fontId="41" fillId="0" borderId="6" xfId="36" applyNumberFormat="1" applyFont="1" applyFill="1" applyBorder="1" applyAlignment="1">
      <alignment vertical="center"/>
    </xf>
    <xf numFmtId="0" fontId="51" fillId="0" borderId="0" xfId="0" applyFont="1" applyAlignment="1">
      <alignment horizontal="center"/>
    </xf>
    <xf numFmtId="171" fontId="34" fillId="0" borderId="5" xfId="36" applyNumberFormat="1" applyFont="1" applyFill="1" applyBorder="1" applyAlignment="1">
      <alignment horizontal="center" vertical="center" wrapText="1"/>
    </xf>
    <xf numFmtId="0" fontId="0" fillId="0" borderId="0" xfId="0"/>
    <xf numFmtId="0" fontId="7" fillId="0" borderId="6" xfId="36" applyFont="1" applyFill="1" applyBorder="1" applyAlignment="1">
      <alignment horizontal="center" vertical="center" wrapText="1"/>
    </xf>
    <xf numFmtId="0" fontId="4" fillId="0" borderId="5" xfId="36" applyFont="1" applyFill="1" applyBorder="1" applyAlignment="1">
      <alignment horizontal="center" vertical="center" wrapText="1"/>
    </xf>
    <xf numFmtId="0" fontId="4" fillId="0" borderId="0" xfId="36" applyFont="1" applyFill="1" applyAlignment="1">
      <alignment horizontal="center" vertical="center" wrapText="1"/>
    </xf>
    <xf numFmtId="0" fontId="4" fillId="0" borderId="5" xfId="36" applyFont="1" applyFill="1" applyBorder="1" applyAlignment="1">
      <alignment horizontal="center" vertical="center" wrapText="1"/>
    </xf>
    <xf numFmtId="0" fontId="4" fillId="0" borderId="0" xfId="36" applyFont="1" applyFill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4" fillId="0" borderId="0" xfId="36" applyFont="1" applyFill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2" fontId="30" fillId="0" borderId="6" xfId="36" applyNumberFormat="1" applyFont="1" applyFill="1" applyBorder="1" applyAlignment="1">
      <alignment horizontal="center" vertical="center"/>
    </xf>
    <xf numFmtId="2" fontId="30" fillId="0" borderId="6" xfId="36" applyNumberFormat="1" applyFont="1" applyFill="1" applyBorder="1" applyAlignment="1">
      <alignment horizontal="center" vertical="center" wrapText="1"/>
    </xf>
    <xf numFmtId="177" fontId="30" fillId="0" borderId="6" xfId="36" applyNumberFormat="1" applyFont="1" applyFill="1" applyBorder="1" applyAlignment="1">
      <alignment horizontal="center" vertical="center"/>
    </xf>
    <xf numFmtId="178" fontId="30" fillId="0" borderId="6" xfId="36" applyNumberFormat="1" applyFont="1" applyFill="1" applyBorder="1" applyAlignment="1">
      <alignment horizontal="center" vertical="center"/>
    </xf>
    <xf numFmtId="2" fontId="30" fillId="0" borderId="11" xfId="36" applyNumberFormat="1" applyFont="1" applyFill="1" applyBorder="1" applyAlignment="1">
      <alignment horizontal="center" vertical="center"/>
    </xf>
    <xf numFmtId="177" fontId="64" fillId="0" borderId="5" xfId="36" applyNumberFormat="1" applyFont="1" applyFill="1" applyBorder="1" applyAlignment="1">
      <alignment horizontal="center" vertical="center"/>
    </xf>
    <xf numFmtId="3" fontId="30" fillId="0" borderId="0" xfId="36" applyNumberFormat="1" applyFont="1" applyFill="1" applyBorder="1" applyAlignment="1">
      <alignment horizontal="center" vertical="center"/>
    </xf>
    <xf numFmtId="0" fontId="4" fillId="0" borderId="0" xfId="36" applyFont="1" applyFill="1" applyAlignment="1">
      <alignment horizontal="center" vertical="center" wrapText="1"/>
    </xf>
    <xf numFmtId="0" fontId="49" fillId="0" borderId="0" xfId="0" applyFont="1" applyAlignment="1">
      <alignment horizontal="center" vertical="center"/>
    </xf>
    <xf numFmtId="2" fontId="21" fillId="0" borderId="0" xfId="36" applyNumberFormat="1" applyFont="1" applyFill="1" applyBorder="1" applyAlignment="1">
      <alignment vertical="center" wrapText="1"/>
    </xf>
    <xf numFmtId="0" fontId="21" fillId="0" borderId="12" xfId="36" applyFont="1" applyFill="1" applyBorder="1" applyAlignment="1">
      <alignment vertical="center" wrapText="1"/>
    </xf>
    <xf numFmtId="0" fontId="6" fillId="0" borderId="6" xfId="36" applyFont="1" applyFill="1" applyBorder="1" applyAlignment="1">
      <alignment vertical="center" wrapText="1"/>
    </xf>
    <xf numFmtId="177" fontId="6" fillId="0" borderId="5" xfId="36" applyNumberFormat="1" applyFont="1" applyFill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178" fontId="6" fillId="0" borderId="5" xfId="36" applyNumberFormat="1" applyFont="1" applyFill="1" applyBorder="1" applyAlignment="1">
      <alignment horizontal="center" vertical="center"/>
    </xf>
    <xf numFmtId="0" fontId="65" fillId="0" borderId="0" xfId="36" applyFont="1" applyFill="1" applyAlignment="1">
      <alignment horizontal="center" vertical="center" wrapText="1"/>
    </xf>
    <xf numFmtId="2" fontId="0" fillId="0" borderId="0" xfId="0" applyNumberFormat="1"/>
    <xf numFmtId="0" fontId="66" fillId="0" borderId="0" xfId="0" applyFont="1" applyAlignment="1">
      <alignment horizontal="center" vertical="center"/>
    </xf>
    <xf numFmtId="0" fontId="4" fillId="0" borderId="0" xfId="36" applyNumberFormat="1" applyFont="1" applyFill="1" applyAlignment="1">
      <alignment horizontal="center" vertical="center" wrapText="1"/>
    </xf>
    <xf numFmtId="0" fontId="4" fillId="0" borderId="5" xfId="36" applyFont="1" applyFill="1" applyBorder="1" applyAlignment="1">
      <alignment horizontal="center" vertical="center" wrapText="1"/>
    </xf>
    <xf numFmtId="0" fontId="4" fillId="0" borderId="7" xfId="36" applyFont="1" applyFill="1" applyBorder="1" applyAlignment="1">
      <alignment horizontal="center" vertical="center" wrapText="1"/>
    </xf>
    <xf numFmtId="0" fontId="4" fillId="0" borderId="0" xfId="36" applyFont="1" applyFill="1" applyAlignment="1">
      <alignment horizontal="center" vertical="center" wrapText="1"/>
    </xf>
    <xf numFmtId="0" fontId="5" fillId="0" borderId="5" xfId="36" applyFont="1" applyFill="1" applyBorder="1" applyAlignment="1">
      <alignment horizontal="center" vertical="center" wrapText="1"/>
    </xf>
    <xf numFmtId="0" fontId="6" fillId="0" borderId="5" xfId="36" applyFont="1" applyFill="1" applyBorder="1" applyAlignment="1">
      <alignment horizontal="center" vertical="center" wrapText="1"/>
    </xf>
    <xf numFmtId="0" fontId="6" fillId="0" borderId="5" xfId="36" applyNumberFormat="1" applyFont="1" applyFill="1" applyBorder="1" applyAlignment="1">
      <alignment horizontal="center" vertical="center" wrapText="1"/>
    </xf>
    <xf numFmtId="43" fontId="5" fillId="0" borderId="5" xfId="10" applyNumberFormat="1" applyFont="1" applyFill="1" applyBorder="1" applyAlignment="1">
      <alignment horizontal="center" vertical="center" wrapText="1"/>
    </xf>
    <xf numFmtId="0" fontId="5" fillId="0" borderId="8" xfId="36" applyFont="1" applyFill="1" applyBorder="1" applyAlignment="1">
      <alignment horizontal="center" vertical="center" wrapText="1"/>
    </xf>
    <xf numFmtId="0" fontId="5" fillId="0" borderId="9" xfId="36" applyFont="1" applyFill="1" applyBorder="1" applyAlignment="1">
      <alignment horizontal="center" vertical="center" wrapText="1"/>
    </xf>
    <xf numFmtId="0" fontId="34" fillId="0" borderId="5" xfId="36" applyFont="1" applyFill="1" applyBorder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56" fillId="0" borderId="0" xfId="0" applyFont="1" applyAlignment="1"/>
    <xf numFmtId="0" fontId="56" fillId="0" borderId="0" xfId="0" applyFont="1" applyAlignment="1">
      <alignment vertical="center"/>
    </xf>
    <xf numFmtId="0" fontId="49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63" fillId="0" borderId="0" xfId="0" applyFont="1" applyAlignment="1">
      <alignment horizontal="center" vertical="center"/>
    </xf>
    <xf numFmtId="43" fontId="5" fillId="0" borderId="8" xfId="10" applyNumberFormat="1" applyFont="1" applyFill="1" applyBorder="1" applyAlignment="1">
      <alignment horizontal="center" vertical="center" wrapText="1"/>
    </xf>
    <xf numFmtId="43" fontId="5" fillId="0" borderId="9" xfId="10" applyNumberFormat="1" applyFont="1" applyFill="1" applyBorder="1" applyAlignment="1">
      <alignment horizontal="center" vertical="center" wrapText="1"/>
    </xf>
    <xf numFmtId="43" fontId="36" fillId="0" borderId="5" xfId="10" applyNumberFormat="1" applyFont="1" applyFill="1" applyBorder="1" applyAlignment="1">
      <alignment horizontal="center" vertical="center" wrapText="1"/>
    </xf>
    <xf numFmtId="43" fontId="36" fillId="0" borderId="8" xfId="10" applyNumberFormat="1" applyFont="1" applyFill="1" applyBorder="1" applyAlignment="1">
      <alignment horizontal="center" vertical="center" wrapText="1"/>
    </xf>
    <xf numFmtId="43" fontId="36" fillId="0" borderId="9" xfId="10" applyNumberFormat="1" applyFont="1" applyFill="1" applyBorder="1" applyAlignment="1">
      <alignment horizontal="center" vertical="center" wrapText="1"/>
    </xf>
    <xf numFmtId="0" fontId="65" fillId="0" borderId="7" xfId="36" applyFont="1" applyFill="1" applyBorder="1" applyAlignment="1">
      <alignment horizontal="center" vertical="center" wrapText="1"/>
    </xf>
    <xf numFmtId="0" fontId="2" fillId="0" borderId="0" xfId="36" applyFont="1" applyFill="1" applyAlignment="1">
      <alignment horizontal="center" vertical="center" wrapText="1"/>
    </xf>
  </cellXfs>
  <cellStyles count="72">
    <cellStyle name="AeE­ [0]_INQUIRY ¿μ¾÷AßAø " xfId="1"/>
    <cellStyle name="AeE­_INQUIRY ¿µ¾÷AßAø " xfId="2"/>
    <cellStyle name="AÞ¸¶ [0]_INQUIRY ¿?¾÷AßAø " xfId="3"/>
    <cellStyle name="AÞ¸¶_INQUIRY ¿?¾÷AßAø " xfId="4"/>
    <cellStyle name="C?AØ_¿?¾÷CoE² " xfId="5"/>
    <cellStyle name="C￥AØ_¿μ¾÷CoE² " xfId="6"/>
    <cellStyle name="Comma 10" xfId="7"/>
    <cellStyle name="Comma 11" xfId="8"/>
    <cellStyle name="Comma 2" xfId="9"/>
    <cellStyle name="Comma 2 2" xfId="10"/>
    <cellStyle name="Comma 3" xfId="11"/>
    <cellStyle name="Comma 4" xfId="12"/>
    <cellStyle name="Comma 4 2" xfId="13"/>
    <cellStyle name="Comma 5" xfId="14"/>
    <cellStyle name="Comma 6" xfId="15"/>
    <cellStyle name="Comma 7" xfId="16"/>
    <cellStyle name="Comma 8" xfId="17"/>
    <cellStyle name="Comma 9" xfId="18"/>
    <cellStyle name="Comma0" xfId="19"/>
    <cellStyle name="Currency0" xfId="20"/>
    <cellStyle name="Date" xfId="21"/>
    <cellStyle name="Fixed" xfId="22"/>
    <cellStyle name="Header1" xfId="23"/>
    <cellStyle name="Header2" xfId="24"/>
    <cellStyle name="Heading 1 2" xfId="25"/>
    <cellStyle name="Heading 1 3" xfId="26"/>
    <cellStyle name="Heading 2 2" xfId="27"/>
    <cellStyle name="Heading 2 3" xfId="28"/>
    <cellStyle name="n" xfId="29"/>
    <cellStyle name="Normal" xfId="0" builtinId="0"/>
    <cellStyle name="Normal - Style1" xfId="30"/>
    <cellStyle name="Normal - Style1 2" xfId="31"/>
    <cellStyle name="Normal - Style1 3" xfId="32"/>
    <cellStyle name="Normal 2" xfId="33"/>
    <cellStyle name="Normal 2 2" xfId="34"/>
    <cellStyle name="Normal 2 2 2" xfId="35"/>
    <cellStyle name="Normal 2 3" xfId="36"/>
    <cellStyle name="Normal 2 4" xfId="37"/>
    <cellStyle name="Normal 2 5" xfId="38"/>
    <cellStyle name="Normal 2_TKC" xfId="39"/>
    <cellStyle name="Normal 3" xfId="40"/>
    <cellStyle name="Normal 3 2" xfId="41"/>
    <cellStyle name="Normal 4" xfId="42"/>
    <cellStyle name="Normal 5" xfId="43"/>
    <cellStyle name="Normal 5 2" xfId="44"/>
    <cellStyle name="Normal 6" xfId="45"/>
    <cellStyle name="Normal 7" xfId="46"/>
    <cellStyle name="Normal 8" xfId="47"/>
    <cellStyle name="Normal_Sheet1 2" xfId="48"/>
    <cellStyle name="Percent 2" xfId="49"/>
    <cellStyle name="Total 2" xfId="50"/>
    <cellStyle name="Total 3" xfId="51"/>
    <cellStyle name=" [0.00]_ Att. 1- Cover" xfId="52"/>
    <cellStyle name="_ Att. 1- Cover" xfId="53"/>
    <cellStyle name="?_ Att. 1- Cover" xfId="54"/>
    <cellStyle name="똿뗦먛귟 [0.00]_PRODUCT DETAIL Q1" xfId="55"/>
    <cellStyle name="똿뗦먛귟_PRODUCT DETAIL Q1" xfId="56"/>
    <cellStyle name="믅됞 [0.00]_PRODUCT DETAIL Q1" xfId="57"/>
    <cellStyle name="믅됞_PRODUCT DETAIL Q1" xfId="58"/>
    <cellStyle name="백분율_95" xfId="59"/>
    <cellStyle name="뷭?_BOOKSHIP" xfId="60"/>
    <cellStyle name="콤마 [0]_1202" xfId="61"/>
    <cellStyle name="콤마_1202" xfId="62"/>
    <cellStyle name="통화 [0]_1202" xfId="63"/>
    <cellStyle name="통화_1202" xfId="64"/>
    <cellStyle name="표준_(정보부문)월별인원계획" xfId="65"/>
    <cellStyle name="一般_00Q3902REV.1" xfId="66"/>
    <cellStyle name="千分位[0]_00Q3902REV.1" xfId="67"/>
    <cellStyle name="千分位_00Q3902REV.1" xfId="68"/>
    <cellStyle name="貨幣 [0]_00Q3902REV.1" xfId="69"/>
    <cellStyle name="貨幣[0]_BRE" xfId="70"/>
    <cellStyle name="貨幣_00Q3902REV.1" xfId="7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2"/>
  <sheetViews>
    <sheetView topLeftCell="A19" workbookViewId="0">
      <selection activeCell="O3" sqref="O3"/>
    </sheetView>
  </sheetViews>
  <sheetFormatPr defaultColWidth="9.140625" defaultRowHeight="15.75"/>
  <cols>
    <col min="1" max="1" width="4.7109375" style="53" customWidth="1"/>
    <col min="2" max="2" width="21" style="46" customWidth="1"/>
    <col min="3" max="3" width="8.42578125" style="48" hidden="1" customWidth="1"/>
    <col min="4" max="4" width="8.85546875" style="47" customWidth="1"/>
    <col min="5" max="5" width="8.7109375" style="45" customWidth="1"/>
    <col min="6" max="6" width="2.42578125" style="46" hidden="1" customWidth="1"/>
    <col min="7" max="7" width="5.7109375" style="46" hidden="1" customWidth="1"/>
    <col min="8" max="8" width="10.85546875" style="46" customWidth="1"/>
    <col min="9" max="9" width="15.7109375" style="45" customWidth="1"/>
    <col min="10" max="10" width="12.28515625" style="45" customWidth="1"/>
    <col min="11" max="11" width="13.7109375" style="45" customWidth="1"/>
    <col min="12" max="12" width="11.7109375" style="46" bestFit="1" customWidth="1"/>
    <col min="13" max="16384" width="9.140625" style="46"/>
  </cols>
  <sheetData>
    <row r="1" spans="1:12" ht="29.25" customHeight="1">
      <c r="A1" s="104" t="s">
        <v>121</v>
      </c>
      <c r="B1" s="104"/>
      <c r="C1" s="104"/>
      <c r="D1" s="104"/>
      <c r="E1" s="104"/>
      <c r="F1" s="104"/>
      <c r="G1" s="104"/>
      <c r="H1" s="104"/>
      <c r="I1" s="104"/>
      <c r="J1" s="104"/>
      <c r="K1" s="50"/>
    </row>
    <row r="2" spans="1:12" ht="21" customHeight="1">
      <c r="A2" s="104" t="s">
        <v>63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2">
      <c r="A3" s="52"/>
      <c r="C3" s="51"/>
      <c r="I3" s="49"/>
      <c r="J3" s="49"/>
      <c r="K3" s="49"/>
    </row>
    <row r="4" spans="1:12" ht="25.5" customHeight="1">
      <c r="A4" s="108" t="s">
        <v>0</v>
      </c>
      <c r="B4" s="109" t="s">
        <v>103</v>
      </c>
      <c r="C4" s="110" t="s">
        <v>1</v>
      </c>
      <c r="D4" s="109" t="s">
        <v>3</v>
      </c>
      <c r="E4" s="111" t="s">
        <v>13</v>
      </c>
      <c r="F4" s="108" t="s">
        <v>2</v>
      </c>
      <c r="G4" s="112" t="s">
        <v>11</v>
      </c>
      <c r="H4" s="109" t="s">
        <v>80</v>
      </c>
      <c r="I4" s="109" t="s">
        <v>28</v>
      </c>
      <c r="J4" s="114" t="s">
        <v>12</v>
      </c>
      <c r="K4" s="109" t="s">
        <v>14</v>
      </c>
    </row>
    <row r="5" spans="1:12" s="54" customFormat="1" ht="28.9" customHeight="1">
      <c r="A5" s="108"/>
      <c r="B5" s="109"/>
      <c r="C5" s="110"/>
      <c r="D5" s="109"/>
      <c r="E5" s="111"/>
      <c r="F5" s="108"/>
      <c r="G5" s="113"/>
      <c r="H5" s="109"/>
      <c r="I5" s="109"/>
      <c r="J5" s="114"/>
      <c r="K5" s="109"/>
    </row>
    <row r="6" spans="1:12" s="55" customFormat="1" ht="19.899999999999999" customHeight="1">
      <c r="A6" s="58">
        <v>1</v>
      </c>
      <c r="B6" s="18" t="s">
        <v>69</v>
      </c>
      <c r="C6" s="17" t="e">
        <f>D6+#REF!</f>
        <v>#REF!</v>
      </c>
      <c r="D6" s="86">
        <v>6.1</v>
      </c>
      <c r="E6" s="86">
        <v>0.8</v>
      </c>
      <c r="F6" s="24"/>
      <c r="G6" s="86"/>
      <c r="H6" s="86">
        <v>0.3</v>
      </c>
      <c r="I6" s="59">
        <f>(D6+E6+H6)*1490000</f>
        <v>10727999.999999998</v>
      </c>
      <c r="J6" s="59">
        <f t="shared" ref="J6:J29" si="0">I6*0.01</f>
        <v>107279.99999999999</v>
      </c>
      <c r="K6" s="21"/>
      <c r="L6" s="95"/>
    </row>
    <row r="7" spans="1:12" s="56" customFormat="1" ht="19.899999999999999" customHeight="1">
      <c r="A7" s="58">
        <v>2</v>
      </c>
      <c r="B7" s="20" t="s">
        <v>92</v>
      </c>
      <c r="C7" s="17" t="e">
        <f>D7+#REF!</f>
        <v>#REF!</v>
      </c>
      <c r="D7" s="86">
        <v>5.76</v>
      </c>
      <c r="E7" s="86">
        <v>0</v>
      </c>
      <c r="F7" s="24"/>
      <c r="G7" s="86"/>
      <c r="H7" s="86"/>
      <c r="I7" s="59">
        <f t="shared" ref="I7:I29" si="1">(D7+E7+H7)*1490000</f>
        <v>8582400</v>
      </c>
      <c r="J7" s="59">
        <f t="shared" si="0"/>
        <v>85824</v>
      </c>
      <c r="K7" s="21"/>
    </row>
    <row r="8" spans="1:12" s="56" customFormat="1" ht="19.899999999999999" customHeight="1">
      <c r="A8" s="58">
        <v>3</v>
      </c>
      <c r="B8" s="20" t="s">
        <v>93</v>
      </c>
      <c r="C8" s="17" t="e">
        <f>D8+#REF!</f>
        <v>#REF!</v>
      </c>
      <c r="D8" s="86">
        <v>4.74</v>
      </c>
      <c r="E8" s="86">
        <v>0.65</v>
      </c>
      <c r="F8" s="24"/>
      <c r="G8" s="86"/>
      <c r="H8" s="86"/>
      <c r="I8" s="59">
        <f t="shared" si="1"/>
        <v>8031100.0000000009</v>
      </c>
      <c r="J8" s="59">
        <f t="shared" si="0"/>
        <v>80311.000000000015</v>
      </c>
      <c r="K8" s="21"/>
    </row>
    <row r="9" spans="1:12" s="56" customFormat="1" ht="19.899999999999999" customHeight="1">
      <c r="A9" s="58">
        <v>4</v>
      </c>
      <c r="B9" s="20" t="s">
        <v>94</v>
      </c>
      <c r="C9" s="17" t="e">
        <f>D9+#REF!</f>
        <v>#REF!</v>
      </c>
      <c r="D9" s="86">
        <v>5.08</v>
      </c>
      <c r="E9" s="86">
        <v>0.65</v>
      </c>
      <c r="F9" s="24"/>
      <c r="G9" s="86"/>
      <c r="H9" s="86"/>
      <c r="I9" s="59">
        <f t="shared" si="1"/>
        <v>8537700</v>
      </c>
      <c r="J9" s="59">
        <f t="shared" si="0"/>
        <v>85377</v>
      </c>
      <c r="K9" s="21"/>
    </row>
    <row r="10" spans="1:12" s="56" customFormat="1" ht="19.899999999999999" customHeight="1">
      <c r="A10" s="58">
        <v>5</v>
      </c>
      <c r="B10" s="22" t="s">
        <v>95</v>
      </c>
      <c r="C10" s="17" t="e">
        <f>D10+#REF!</f>
        <v>#REF!</v>
      </c>
      <c r="D10" s="86">
        <v>4.9800000000000004</v>
      </c>
      <c r="E10" s="86">
        <v>0.5</v>
      </c>
      <c r="F10" s="24"/>
      <c r="G10" s="86"/>
      <c r="H10" s="88">
        <v>0.29899999999999999</v>
      </c>
      <c r="I10" s="59">
        <f t="shared" si="1"/>
        <v>8610710.0000000019</v>
      </c>
      <c r="J10" s="59">
        <f t="shared" si="0"/>
        <v>86107.10000000002</v>
      </c>
      <c r="K10" s="71"/>
      <c r="L10" s="92"/>
    </row>
    <row r="11" spans="1:12" s="56" customFormat="1" ht="19.899999999999999" customHeight="1">
      <c r="A11" s="58">
        <v>6</v>
      </c>
      <c r="B11" s="20"/>
      <c r="C11" s="17" t="e">
        <f>D11+#REF!</f>
        <v>#REF!</v>
      </c>
      <c r="D11" s="86"/>
      <c r="E11" s="86"/>
      <c r="F11" s="24"/>
      <c r="G11" s="86"/>
      <c r="H11" s="86"/>
      <c r="I11" s="59">
        <f t="shared" si="1"/>
        <v>0</v>
      </c>
      <c r="J11" s="59">
        <f t="shared" si="0"/>
        <v>0</v>
      </c>
      <c r="K11" s="71"/>
      <c r="L11" s="92"/>
    </row>
    <row r="12" spans="1:12" s="56" customFormat="1" ht="19.899999999999999" customHeight="1">
      <c r="A12" s="58">
        <v>7</v>
      </c>
      <c r="B12" s="20"/>
      <c r="C12" s="17" t="e">
        <f>D12+#REF!</f>
        <v>#REF!</v>
      </c>
      <c r="D12" s="86"/>
      <c r="E12" s="86"/>
      <c r="F12" s="24"/>
      <c r="G12" s="86"/>
      <c r="H12" s="86"/>
      <c r="I12" s="59">
        <f t="shared" si="1"/>
        <v>0</v>
      </c>
      <c r="J12" s="59">
        <f t="shared" si="0"/>
        <v>0</v>
      </c>
      <c r="K12" s="71"/>
    </row>
    <row r="13" spans="1:12" s="56" customFormat="1" ht="19.899999999999999" customHeight="1">
      <c r="A13" s="58">
        <v>8</v>
      </c>
      <c r="B13" s="20"/>
      <c r="C13" s="17" t="e">
        <f>D13+#REF!</f>
        <v>#REF!</v>
      </c>
      <c r="D13" s="86"/>
      <c r="E13" s="86"/>
      <c r="F13" s="24"/>
      <c r="G13" s="86"/>
      <c r="H13" s="86"/>
      <c r="I13" s="59">
        <f t="shared" si="1"/>
        <v>0</v>
      </c>
      <c r="J13" s="59">
        <f t="shared" si="0"/>
        <v>0</v>
      </c>
      <c r="K13" s="71"/>
    </row>
    <row r="14" spans="1:12" s="56" customFormat="1" ht="19.899999999999999" customHeight="1">
      <c r="A14" s="58">
        <v>9</v>
      </c>
      <c r="B14" s="20"/>
      <c r="C14" s="17" t="e">
        <f>D14+#REF!</f>
        <v>#REF!</v>
      </c>
      <c r="D14" s="86"/>
      <c r="E14" s="86"/>
      <c r="F14" s="24"/>
      <c r="G14" s="86"/>
      <c r="H14" s="86"/>
      <c r="I14" s="59">
        <f t="shared" si="1"/>
        <v>0</v>
      </c>
      <c r="J14" s="59">
        <f t="shared" si="0"/>
        <v>0</v>
      </c>
      <c r="K14" s="71"/>
    </row>
    <row r="15" spans="1:12" s="56" customFormat="1" ht="19.899999999999999" customHeight="1">
      <c r="A15" s="58">
        <v>10</v>
      </c>
      <c r="B15" s="20"/>
      <c r="C15" s="17" t="e">
        <f>D15+#REF!</f>
        <v>#REF!</v>
      </c>
      <c r="D15" s="86"/>
      <c r="E15" s="86"/>
      <c r="F15" s="24"/>
      <c r="G15" s="86"/>
      <c r="H15" s="86"/>
      <c r="I15" s="59">
        <f t="shared" si="1"/>
        <v>0</v>
      </c>
      <c r="J15" s="59">
        <f t="shared" si="0"/>
        <v>0</v>
      </c>
      <c r="K15" s="71"/>
    </row>
    <row r="16" spans="1:12" s="56" customFormat="1" ht="19.899999999999999" customHeight="1">
      <c r="A16" s="58">
        <v>11</v>
      </c>
      <c r="B16" s="20"/>
      <c r="C16" s="17" t="e">
        <f>D16+#REF!</f>
        <v>#REF!</v>
      </c>
      <c r="D16" s="86"/>
      <c r="E16" s="86"/>
      <c r="F16" s="24"/>
      <c r="G16" s="86"/>
      <c r="H16" s="86">
        <v>0</v>
      </c>
      <c r="I16" s="59">
        <f t="shared" si="1"/>
        <v>0</v>
      </c>
      <c r="J16" s="59">
        <f t="shared" si="0"/>
        <v>0</v>
      </c>
      <c r="K16" s="71"/>
      <c r="L16" s="92"/>
    </row>
    <row r="17" spans="1:12" s="56" customFormat="1" ht="19.899999999999999" customHeight="1">
      <c r="A17" s="58">
        <v>12</v>
      </c>
      <c r="B17" s="20"/>
      <c r="C17" s="17" t="e">
        <f>D17+#REF!</f>
        <v>#REF!</v>
      </c>
      <c r="D17" s="86"/>
      <c r="E17" s="86"/>
      <c r="F17" s="24"/>
      <c r="G17" s="86"/>
      <c r="H17" s="86"/>
      <c r="I17" s="59">
        <f t="shared" si="1"/>
        <v>0</v>
      </c>
      <c r="J17" s="59">
        <f t="shared" si="0"/>
        <v>0</v>
      </c>
      <c r="K17" s="71"/>
      <c r="L17" s="92"/>
    </row>
    <row r="18" spans="1:12" s="56" customFormat="1" ht="19.899999999999999" customHeight="1">
      <c r="A18" s="58">
        <v>13</v>
      </c>
      <c r="B18" s="20"/>
      <c r="C18" s="17" t="e">
        <f>D18+#REF!</f>
        <v>#REF!</v>
      </c>
      <c r="D18" s="86"/>
      <c r="E18" s="86"/>
      <c r="F18" s="24"/>
      <c r="G18" s="86"/>
      <c r="H18" s="86"/>
      <c r="I18" s="59">
        <f t="shared" si="1"/>
        <v>0</v>
      </c>
      <c r="J18" s="59">
        <f t="shared" si="0"/>
        <v>0</v>
      </c>
      <c r="K18" s="21"/>
    </row>
    <row r="19" spans="1:12" s="56" customFormat="1" ht="19.899999999999999" customHeight="1">
      <c r="A19" s="58">
        <v>14</v>
      </c>
      <c r="B19" s="20"/>
      <c r="C19" s="17" t="e">
        <f>D19+#REF!</f>
        <v>#REF!</v>
      </c>
      <c r="D19" s="86"/>
      <c r="E19" s="86"/>
      <c r="F19" s="24"/>
      <c r="G19" s="86"/>
      <c r="H19" s="86"/>
      <c r="I19" s="59">
        <f t="shared" si="1"/>
        <v>0</v>
      </c>
      <c r="J19" s="59">
        <f>I19*0.01</f>
        <v>0</v>
      </c>
      <c r="K19" s="21"/>
    </row>
    <row r="20" spans="1:12" s="56" customFormat="1" ht="19.899999999999999" customHeight="1">
      <c r="A20" s="58">
        <v>15</v>
      </c>
      <c r="B20" s="20"/>
      <c r="C20" s="17" t="e">
        <f>D20+#REF!</f>
        <v>#REF!</v>
      </c>
      <c r="D20" s="86"/>
      <c r="E20" s="86"/>
      <c r="F20" s="24"/>
      <c r="G20" s="86"/>
      <c r="H20" s="86"/>
      <c r="I20" s="59">
        <f t="shared" si="1"/>
        <v>0</v>
      </c>
      <c r="J20" s="59">
        <f t="shared" si="0"/>
        <v>0</v>
      </c>
      <c r="K20" s="21"/>
    </row>
    <row r="21" spans="1:12" s="56" customFormat="1" ht="19.899999999999999" customHeight="1">
      <c r="A21" s="58">
        <v>16</v>
      </c>
      <c r="B21" s="20"/>
      <c r="C21" s="17" t="e">
        <f>D21+#REF!</f>
        <v>#REF!</v>
      </c>
      <c r="D21" s="86"/>
      <c r="E21" s="86"/>
      <c r="F21" s="24"/>
      <c r="G21" s="86"/>
      <c r="H21" s="86"/>
      <c r="I21" s="59">
        <f t="shared" si="1"/>
        <v>0</v>
      </c>
      <c r="J21" s="59">
        <f t="shared" si="0"/>
        <v>0</v>
      </c>
      <c r="K21" s="21"/>
    </row>
    <row r="22" spans="1:12" s="56" customFormat="1" ht="19.899999999999999" customHeight="1">
      <c r="A22" s="58">
        <v>17</v>
      </c>
      <c r="B22" s="22"/>
      <c r="C22" s="17" t="e">
        <f>D22+#REF!</f>
        <v>#REF!</v>
      </c>
      <c r="D22" s="86"/>
      <c r="E22" s="86"/>
      <c r="F22" s="24"/>
      <c r="G22" s="86"/>
      <c r="H22" s="86"/>
      <c r="I22" s="59">
        <f t="shared" si="1"/>
        <v>0</v>
      </c>
      <c r="J22" s="59">
        <f t="shared" si="0"/>
        <v>0</v>
      </c>
      <c r="K22" s="21"/>
    </row>
    <row r="23" spans="1:12" s="56" customFormat="1" ht="19.899999999999999" customHeight="1">
      <c r="A23" s="58">
        <v>18</v>
      </c>
      <c r="B23" s="20"/>
      <c r="C23" s="17" t="e">
        <f>D23+#REF!</f>
        <v>#REF!</v>
      </c>
      <c r="D23" s="86"/>
      <c r="E23" s="86"/>
      <c r="F23" s="24"/>
      <c r="G23" s="86"/>
      <c r="H23" s="86"/>
      <c r="I23" s="59">
        <f t="shared" si="1"/>
        <v>0</v>
      </c>
      <c r="J23" s="59">
        <f t="shared" si="0"/>
        <v>0</v>
      </c>
      <c r="K23" s="21"/>
    </row>
    <row r="24" spans="1:12" s="56" customFormat="1" ht="19.899999999999999" customHeight="1">
      <c r="A24" s="58">
        <v>19</v>
      </c>
      <c r="B24" s="22"/>
      <c r="C24" s="17" t="e">
        <f>D24+#REF!</f>
        <v>#REF!</v>
      </c>
      <c r="D24" s="86"/>
      <c r="E24" s="86"/>
      <c r="F24" s="24"/>
      <c r="G24" s="86"/>
      <c r="H24" s="86"/>
      <c r="I24" s="59">
        <f t="shared" si="1"/>
        <v>0</v>
      </c>
      <c r="J24" s="59">
        <f t="shared" si="0"/>
        <v>0</v>
      </c>
      <c r="K24" s="21"/>
    </row>
    <row r="25" spans="1:12" s="55" customFormat="1" ht="19.899999999999999" customHeight="1">
      <c r="A25" s="58">
        <v>20</v>
      </c>
      <c r="B25" s="22"/>
      <c r="C25" s="17" t="e">
        <f>D25+#REF!</f>
        <v>#REF!</v>
      </c>
      <c r="D25" s="86"/>
      <c r="E25" s="86"/>
      <c r="F25" s="24"/>
      <c r="G25" s="86"/>
      <c r="H25" s="86"/>
      <c r="I25" s="59">
        <f t="shared" si="1"/>
        <v>0</v>
      </c>
      <c r="J25" s="59">
        <f t="shared" si="0"/>
        <v>0</v>
      </c>
      <c r="K25" s="21"/>
    </row>
    <row r="26" spans="1:12" s="55" customFormat="1" ht="19.899999999999999" customHeight="1">
      <c r="A26" s="58">
        <v>21</v>
      </c>
      <c r="B26" s="23"/>
      <c r="C26" s="17" t="e">
        <f>D26+#REF!</f>
        <v>#REF!</v>
      </c>
      <c r="D26" s="86"/>
      <c r="E26" s="87"/>
      <c r="F26" s="24"/>
      <c r="G26" s="86"/>
      <c r="H26" s="86"/>
      <c r="I26" s="59">
        <f t="shared" si="1"/>
        <v>0</v>
      </c>
      <c r="J26" s="59">
        <f t="shared" si="0"/>
        <v>0</v>
      </c>
      <c r="K26" s="21"/>
    </row>
    <row r="27" spans="1:12" s="55" customFormat="1" ht="19.899999999999999" customHeight="1">
      <c r="A27" s="78">
        <v>22</v>
      </c>
      <c r="B27" s="22"/>
      <c r="C27" s="17" t="e">
        <f>D27+#REF!</f>
        <v>#REF!</v>
      </c>
      <c r="D27" s="86"/>
      <c r="E27" s="86"/>
      <c r="F27" s="24"/>
      <c r="G27" s="86"/>
      <c r="H27" s="86"/>
      <c r="I27" s="59">
        <f t="shared" si="1"/>
        <v>0</v>
      </c>
      <c r="J27" s="59">
        <f t="shared" si="0"/>
        <v>0</v>
      </c>
      <c r="K27" s="21"/>
    </row>
    <row r="28" spans="1:12" s="55" customFormat="1" ht="19.899999999999999" customHeight="1">
      <c r="A28" s="78">
        <v>23</v>
      </c>
      <c r="B28" s="22"/>
      <c r="C28" s="17" t="e">
        <f>D28+#REF!</f>
        <v>#REF!</v>
      </c>
      <c r="D28" s="86"/>
      <c r="E28" s="86"/>
      <c r="F28" s="24"/>
      <c r="G28" s="86"/>
      <c r="H28" s="86"/>
      <c r="I28" s="59">
        <f t="shared" si="1"/>
        <v>0</v>
      </c>
      <c r="J28" s="59">
        <f>I28*0.005</f>
        <v>0</v>
      </c>
      <c r="K28" s="62"/>
    </row>
    <row r="29" spans="1:12" s="55" customFormat="1" ht="19.899999999999999" customHeight="1">
      <c r="A29" s="78">
        <v>24</v>
      </c>
      <c r="B29" s="22"/>
      <c r="C29" s="17" t="e">
        <f>D29+#REF!</f>
        <v>#REF!</v>
      </c>
      <c r="D29" s="86"/>
      <c r="E29" s="86"/>
      <c r="F29" s="24"/>
      <c r="G29" s="86"/>
      <c r="H29" s="90"/>
      <c r="I29" s="59">
        <f t="shared" si="1"/>
        <v>0</v>
      </c>
      <c r="J29" s="59">
        <f t="shared" si="0"/>
        <v>0</v>
      </c>
      <c r="K29" s="21"/>
    </row>
    <row r="30" spans="1:12" s="4" customFormat="1" ht="19.5">
      <c r="A30" s="105" t="s">
        <v>4</v>
      </c>
      <c r="B30" s="105"/>
      <c r="C30" s="60"/>
      <c r="D30" s="26">
        <f>SUM(D6:D29)</f>
        <v>26.66</v>
      </c>
      <c r="E30" s="26">
        <f>SUM(E6:E29)</f>
        <v>2.6</v>
      </c>
      <c r="F30" s="26">
        <f t="shared" ref="F30:H30" si="2">SUM(F6:F29)</f>
        <v>0</v>
      </c>
      <c r="G30" s="26">
        <f t="shared" si="2"/>
        <v>0</v>
      </c>
      <c r="H30" s="91">
        <f t="shared" si="2"/>
        <v>0.59899999999999998</v>
      </c>
      <c r="I30" s="27">
        <f>SUM(I6:I29)</f>
        <v>44489910</v>
      </c>
      <c r="J30" s="27">
        <f>SUM(J6:J29)</f>
        <v>444899.10000000003</v>
      </c>
      <c r="K30" s="25"/>
      <c r="L30" s="61"/>
    </row>
    <row r="31" spans="1:12" s="4" customFormat="1" ht="39.75" customHeight="1">
      <c r="A31" s="52"/>
      <c r="B31" s="93" t="s">
        <v>97</v>
      </c>
      <c r="C31" s="57"/>
      <c r="D31" s="57"/>
      <c r="E31" s="3"/>
      <c r="I31" s="106" t="s">
        <v>107</v>
      </c>
      <c r="J31" s="106"/>
      <c r="L31" s="61"/>
    </row>
    <row r="32" spans="1:12" s="5" customFormat="1" ht="18.75">
      <c r="A32" s="53"/>
      <c r="C32" s="57"/>
      <c r="D32" s="6"/>
      <c r="E32" s="7"/>
      <c r="I32" s="7"/>
      <c r="J32" s="7"/>
      <c r="K32" s="7"/>
    </row>
    <row r="33" spans="1:11" s="5" customFormat="1" ht="18.75">
      <c r="A33" s="53"/>
      <c r="C33" s="57"/>
      <c r="D33" s="6"/>
      <c r="E33" s="7"/>
      <c r="I33" s="7"/>
      <c r="J33" s="7"/>
      <c r="K33" s="7"/>
    </row>
    <row r="34" spans="1:11" s="5" customFormat="1" ht="18.75">
      <c r="A34" s="53"/>
      <c r="C34" s="57"/>
      <c r="D34" s="6"/>
      <c r="E34" s="7"/>
      <c r="I34" s="7"/>
      <c r="J34" s="7"/>
      <c r="K34" s="7"/>
    </row>
    <row r="35" spans="1:11" s="4" customFormat="1" ht="19.5">
      <c r="A35" s="52"/>
      <c r="B35" s="57"/>
      <c r="C35" s="57"/>
      <c r="D35" s="57"/>
      <c r="E35" s="3"/>
      <c r="I35" s="107"/>
      <c r="J35" s="107"/>
    </row>
    <row r="36" spans="1:11" s="2" customFormat="1" ht="18.75">
      <c r="A36" s="8"/>
      <c r="B36" s="15"/>
      <c r="C36" s="14"/>
      <c r="D36" s="13"/>
      <c r="E36" s="16"/>
      <c r="F36" s="15"/>
      <c r="G36" s="15"/>
      <c r="H36" s="15"/>
      <c r="I36" s="16"/>
      <c r="J36" s="16"/>
      <c r="K36" s="16"/>
    </row>
    <row r="37" spans="1:11" s="1" customFormat="1">
      <c r="A37" s="8"/>
      <c r="B37" s="9"/>
      <c r="C37" s="10"/>
      <c r="D37" s="11"/>
      <c r="E37" s="12"/>
      <c r="F37" s="9"/>
      <c r="G37" s="9"/>
      <c r="H37" s="9"/>
      <c r="I37" s="12"/>
      <c r="J37" s="12"/>
      <c r="K37" s="12"/>
    </row>
    <row r="38" spans="1:11" s="1" customFormat="1">
      <c r="A38" s="8"/>
      <c r="B38" s="9"/>
      <c r="C38" s="10"/>
      <c r="D38" s="11"/>
      <c r="E38" s="12"/>
      <c r="F38" s="9"/>
      <c r="G38" s="9"/>
      <c r="H38" s="9"/>
      <c r="I38" s="12"/>
      <c r="J38" s="12"/>
      <c r="K38" s="12"/>
    </row>
    <row r="39" spans="1:11" s="1" customFormat="1">
      <c r="A39" s="8"/>
      <c r="B39" s="9"/>
      <c r="C39" s="10"/>
      <c r="D39" s="11"/>
      <c r="E39" s="12"/>
      <c r="F39" s="9"/>
      <c r="G39" s="9"/>
      <c r="H39" s="9"/>
      <c r="I39" s="12"/>
      <c r="J39" s="12"/>
      <c r="K39" s="12"/>
    </row>
    <row r="40" spans="1:11" s="1" customFormat="1">
      <c r="A40" s="8"/>
      <c r="B40" s="9"/>
      <c r="C40" s="10"/>
      <c r="D40" s="11"/>
      <c r="E40" s="12"/>
      <c r="F40" s="9"/>
      <c r="G40" s="9"/>
      <c r="H40" s="9"/>
      <c r="I40" s="12"/>
      <c r="J40" s="12"/>
      <c r="K40" s="12"/>
    </row>
    <row r="41" spans="1:11" s="1" customFormat="1">
      <c r="A41" s="8"/>
      <c r="B41" s="9"/>
      <c r="C41" s="10"/>
      <c r="D41" s="11"/>
      <c r="E41" s="12"/>
      <c r="F41" s="9"/>
      <c r="G41" s="9"/>
      <c r="H41" s="9"/>
      <c r="I41" s="12"/>
      <c r="J41" s="12"/>
      <c r="K41" s="12"/>
    </row>
    <row r="42" spans="1:11" s="1" customFormat="1">
      <c r="A42" s="8"/>
      <c r="B42" s="9"/>
      <c r="C42" s="10"/>
      <c r="D42" s="11"/>
      <c r="E42" s="12"/>
      <c r="F42" s="9"/>
      <c r="G42" s="9"/>
      <c r="H42" s="9"/>
      <c r="I42" s="12"/>
      <c r="J42" s="12"/>
      <c r="K42" s="12"/>
    </row>
    <row r="43" spans="1:11" s="1" customFormat="1">
      <c r="A43" s="8"/>
      <c r="B43" s="9"/>
      <c r="C43" s="10"/>
      <c r="D43" s="11"/>
      <c r="E43" s="12"/>
      <c r="F43" s="9"/>
      <c r="G43" s="9"/>
      <c r="H43" s="9"/>
      <c r="I43" s="12"/>
      <c r="J43" s="12"/>
      <c r="K43" s="12"/>
    </row>
    <row r="44" spans="1:11" s="1" customFormat="1">
      <c r="A44" s="8"/>
      <c r="B44" s="9"/>
      <c r="C44" s="10"/>
      <c r="D44" s="11"/>
      <c r="E44" s="12"/>
      <c r="F44" s="9"/>
      <c r="G44" s="9"/>
      <c r="H44" s="9"/>
      <c r="I44" s="12"/>
      <c r="J44" s="12"/>
      <c r="K44" s="12"/>
    </row>
    <row r="45" spans="1:11" s="1" customFormat="1">
      <c r="A45" s="8"/>
      <c r="B45" s="9"/>
      <c r="C45" s="10"/>
      <c r="D45" s="11"/>
      <c r="E45" s="12"/>
      <c r="F45" s="9"/>
      <c r="G45" s="9"/>
      <c r="H45" s="9"/>
      <c r="I45" s="12"/>
      <c r="J45" s="12"/>
      <c r="K45" s="12"/>
    </row>
    <row r="46" spans="1:11" s="1" customFormat="1">
      <c r="A46" s="8"/>
      <c r="B46" s="9"/>
      <c r="C46" s="10"/>
      <c r="D46" s="11"/>
      <c r="E46" s="12"/>
      <c r="F46" s="9"/>
      <c r="G46" s="9"/>
      <c r="H46" s="9"/>
      <c r="I46" s="12"/>
      <c r="J46" s="12"/>
      <c r="K46" s="12"/>
    </row>
    <row r="47" spans="1:11" s="1" customFormat="1">
      <c r="A47" s="8"/>
      <c r="B47" s="9"/>
      <c r="C47" s="10"/>
      <c r="D47" s="11"/>
      <c r="E47" s="12"/>
      <c r="F47" s="9"/>
      <c r="G47" s="9"/>
      <c r="H47" s="9"/>
      <c r="I47" s="12"/>
      <c r="J47" s="12"/>
      <c r="K47" s="12"/>
    </row>
    <row r="48" spans="1:11" s="1" customFormat="1">
      <c r="A48" s="8"/>
      <c r="B48" s="9"/>
      <c r="C48" s="10"/>
      <c r="D48" s="11"/>
      <c r="E48" s="12"/>
      <c r="F48" s="9"/>
      <c r="G48" s="9"/>
      <c r="H48" s="9"/>
      <c r="I48" s="12"/>
      <c r="J48" s="12"/>
      <c r="K48" s="12"/>
    </row>
    <row r="49" spans="1:11" s="1" customFormat="1">
      <c r="A49" s="8"/>
      <c r="B49" s="9"/>
      <c r="C49" s="10"/>
      <c r="D49" s="11"/>
      <c r="E49" s="12"/>
      <c r="F49" s="9"/>
      <c r="G49" s="9"/>
      <c r="H49" s="9"/>
      <c r="I49" s="12"/>
      <c r="J49" s="12"/>
      <c r="K49" s="12"/>
    </row>
    <row r="50" spans="1:11" s="1" customFormat="1">
      <c r="A50" s="8"/>
      <c r="B50" s="9"/>
      <c r="C50" s="10"/>
      <c r="D50" s="11"/>
      <c r="E50" s="12"/>
      <c r="F50" s="9"/>
      <c r="G50" s="9"/>
      <c r="H50" s="9"/>
      <c r="I50" s="12"/>
      <c r="J50" s="12"/>
      <c r="K50" s="12"/>
    </row>
    <row r="51" spans="1:11" s="1" customFormat="1">
      <c r="A51" s="8"/>
      <c r="B51" s="9"/>
      <c r="C51" s="10"/>
      <c r="D51" s="11"/>
      <c r="E51" s="12"/>
      <c r="F51" s="9"/>
      <c r="G51" s="9"/>
      <c r="H51" s="9"/>
      <c r="I51" s="12"/>
      <c r="J51" s="12"/>
      <c r="K51" s="12"/>
    </row>
    <row r="52" spans="1:11" s="1" customFormat="1">
      <c r="A52" s="8"/>
      <c r="B52" s="9"/>
      <c r="C52" s="10"/>
      <c r="D52" s="11"/>
      <c r="E52" s="12"/>
      <c r="F52" s="9"/>
      <c r="G52" s="9"/>
      <c r="H52" s="9"/>
      <c r="I52" s="12"/>
      <c r="J52" s="12"/>
      <c r="K52" s="12"/>
    </row>
    <row r="53" spans="1:11" s="1" customFormat="1">
      <c r="A53" s="8"/>
      <c r="B53" s="9"/>
      <c r="C53" s="10"/>
      <c r="D53" s="11"/>
      <c r="E53" s="12"/>
      <c r="F53" s="9"/>
      <c r="G53" s="9"/>
      <c r="H53" s="9"/>
      <c r="I53" s="12"/>
      <c r="J53" s="12"/>
      <c r="K53" s="12"/>
    </row>
    <row r="54" spans="1:11" s="1" customFormat="1">
      <c r="A54" s="8"/>
      <c r="B54" s="9"/>
      <c r="C54" s="10"/>
      <c r="D54" s="11"/>
      <c r="E54" s="12"/>
      <c r="F54" s="9"/>
      <c r="G54" s="9"/>
      <c r="H54" s="9"/>
      <c r="I54" s="12"/>
      <c r="J54" s="12"/>
      <c r="K54" s="12"/>
    </row>
    <row r="55" spans="1:11" s="1" customFormat="1">
      <c r="A55" s="8"/>
      <c r="B55" s="9"/>
      <c r="C55" s="10"/>
      <c r="D55" s="11"/>
      <c r="E55" s="12"/>
      <c r="F55" s="9"/>
      <c r="G55" s="9"/>
      <c r="H55" s="9"/>
      <c r="I55" s="12"/>
      <c r="J55" s="12"/>
      <c r="K55" s="12"/>
    </row>
    <row r="56" spans="1:11" s="1" customFormat="1">
      <c r="A56" s="8"/>
      <c r="B56" s="9"/>
      <c r="C56" s="10"/>
      <c r="D56" s="11"/>
      <c r="E56" s="12"/>
      <c r="F56" s="9"/>
      <c r="G56" s="9"/>
      <c r="H56" s="9"/>
      <c r="I56" s="12"/>
      <c r="J56" s="12"/>
      <c r="K56" s="12"/>
    </row>
    <row r="57" spans="1:11" s="1" customFormat="1">
      <c r="A57" s="8"/>
      <c r="B57" s="9"/>
      <c r="C57" s="10"/>
      <c r="D57" s="11"/>
      <c r="E57" s="12"/>
      <c r="F57" s="9"/>
      <c r="G57" s="9"/>
      <c r="H57" s="9"/>
      <c r="I57" s="12"/>
      <c r="J57" s="12"/>
      <c r="K57" s="12"/>
    </row>
    <row r="58" spans="1:11" s="1" customFormat="1">
      <c r="A58" s="8"/>
      <c r="B58" s="9"/>
      <c r="C58" s="10"/>
      <c r="D58" s="11"/>
      <c r="E58" s="12"/>
      <c r="F58" s="9"/>
      <c r="G58" s="9"/>
      <c r="H58" s="9"/>
      <c r="I58" s="12"/>
      <c r="J58" s="12"/>
      <c r="K58" s="12"/>
    </row>
    <row r="59" spans="1:11" s="1" customFormat="1">
      <c r="A59" s="8"/>
      <c r="B59" s="9"/>
      <c r="C59" s="10"/>
      <c r="D59" s="11"/>
      <c r="E59" s="12"/>
      <c r="F59" s="9"/>
      <c r="G59" s="9"/>
      <c r="H59" s="9"/>
      <c r="I59" s="12"/>
      <c r="J59" s="12"/>
      <c r="K59" s="12"/>
    </row>
    <row r="60" spans="1:11" s="1" customFormat="1">
      <c r="A60" s="8"/>
      <c r="B60" s="9"/>
      <c r="C60" s="10"/>
      <c r="D60" s="11"/>
      <c r="E60" s="12"/>
      <c r="F60" s="9"/>
      <c r="G60" s="9"/>
      <c r="H60" s="9"/>
      <c r="I60" s="12"/>
      <c r="J60" s="12"/>
      <c r="K60" s="12"/>
    </row>
    <row r="61" spans="1:11" s="1" customFormat="1">
      <c r="A61" s="8"/>
      <c r="B61" s="9"/>
      <c r="C61" s="10"/>
      <c r="D61" s="11"/>
      <c r="E61" s="12"/>
      <c r="F61" s="9"/>
      <c r="G61" s="9"/>
      <c r="H61" s="9"/>
      <c r="I61" s="12"/>
      <c r="J61" s="12"/>
      <c r="K61" s="12"/>
    </row>
    <row r="62" spans="1:11" s="1" customFormat="1">
      <c r="A62" s="8"/>
      <c r="B62" s="9"/>
      <c r="C62" s="10"/>
      <c r="D62" s="11"/>
      <c r="E62" s="12"/>
      <c r="F62" s="9"/>
      <c r="G62" s="9"/>
      <c r="H62" s="9"/>
      <c r="I62" s="12"/>
      <c r="J62" s="12"/>
      <c r="K62" s="12"/>
    </row>
    <row r="63" spans="1:11" s="1" customFormat="1">
      <c r="A63" s="8"/>
      <c r="B63" s="9"/>
      <c r="C63" s="10"/>
      <c r="D63" s="11"/>
      <c r="E63" s="12"/>
      <c r="F63" s="9"/>
      <c r="G63" s="9"/>
      <c r="H63" s="9"/>
      <c r="I63" s="12"/>
      <c r="J63" s="12"/>
      <c r="K63" s="12"/>
    </row>
    <row r="64" spans="1:11" s="1" customFormat="1">
      <c r="A64" s="8"/>
      <c r="B64" s="9"/>
      <c r="C64" s="10"/>
      <c r="D64" s="11"/>
      <c r="E64" s="12"/>
      <c r="F64" s="9"/>
      <c r="G64" s="9"/>
      <c r="H64" s="9"/>
      <c r="I64" s="12"/>
      <c r="J64" s="12"/>
      <c r="K64" s="12"/>
    </row>
    <row r="65" spans="1:11" s="1" customFormat="1">
      <c r="A65" s="8"/>
      <c r="B65" s="9"/>
      <c r="C65" s="10"/>
      <c r="D65" s="11"/>
      <c r="E65" s="12"/>
      <c r="F65" s="9"/>
      <c r="G65" s="9"/>
      <c r="H65" s="9"/>
      <c r="I65" s="12"/>
      <c r="J65" s="12"/>
      <c r="K65" s="12"/>
    </row>
    <row r="66" spans="1:11" s="1" customFormat="1">
      <c r="A66" s="8"/>
      <c r="B66" s="9"/>
      <c r="C66" s="10"/>
      <c r="D66" s="11"/>
      <c r="E66" s="12"/>
      <c r="F66" s="9"/>
      <c r="G66" s="9"/>
      <c r="H66" s="9"/>
      <c r="I66" s="12"/>
      <c r="J66" s="12"/>
      <c r="K66" s="12"/>
    </row>
    <row r="67" spans="1:11" s="1" customFormat="1">
      <c r="A67" s="8"/>
      <c r="B67" s="9"/>
      <c r="C67" s="10"/>
      <c r="D67" s="11"/>
      <c r="E67" s="12"/>
      <c r="F67" s="9"/>
      <c r="G67" s="9"/>
      <c r="H67" s="9"/>
      <c r="I67" s="12"/>
      <c r="J67" s="12"/>
      <c r="K67" s="12"/>
    </row>
    <row r="68" spans="1:11" s="1" customFormat="1">
      <c r="A68" s="8"/>
      <c r="B68" s="9"/>
      <c r="C68" s="10"/>
      <c r="D68" s="11"/>
      <c r="E68" s="12"/>
      <c r="F68" s="9"/>
      <c r="G68" s="9"/>
      <c r="H68" s="9"/>
      <c r="I68" s="12"/>
      <c r="J68" s="12"/>
      <c r="K68" s="12"/>
    </row>
    <row r="69" spans="1:11" s="1" customFormat="1">
      <c r="A69" s="8"/>
      <c r="B69" s="9"/>
      <c r="C69" s="10"/>
      <c r="D69" s="11"/>
      <c r="E69" s="12"/>
      <c r="F69" s="9"/>
      <c r="G69" s="9"/>
      <c r="H69" s="9"/>
      <c r="I69" s="12"/>
      <c r="J69" s="12"/>
      <c r="K69" s="12"/>
    </row>
    <row r="70" spans="1:11" s="1" customFormat="1">
      <c r="A70" s="8"/>
      <c r="B70" s="9"/>
      <c r="C70" s="10"/>
      <c r="D70" s="11"/>
      <c r="E70" s="12"/>
      <c r="F70" s="9"/>
      <c r="G70" s="9"/>
      <c r="H70" s="9"/>
      <c r="I70" s="12"/>
      <c r="J70" s="12"/>
      <c r="K70" s="12"/>
    </row>
    <row r="71" spans="1:11" s="1" customFormat="1">
      <c r="A71" s="8"/>
      <c r="B71" s="9"/>
      <c r="C71" s="10"/>
      <c r="D71" s="11"/>
      <c r="E71" s="12"/>
      <c r="F71" s="9"/>
      <c r="G71" s="9"/>
      <c r="H71" s="9"/>
      <c r="I71" s="12"/>
      <c r="J71" s="12"/>
      <c r="K71" s="12"/>
    </row>
    <row r="72" spans="1:11" s="1" customFormat="1">
      <c r="A72" s="8"/>
      <c r="B72" s="9"/>
      <c r="C72" s="10"/>
      <c r="D72" s="11"/>
      <c r="E72" s="12"/>
      <c r="F72" s="9"/>
      <c r="G72" s="9"/>
      <c r="H72" s="9"/>
      <c r="I72" s="12"/>
      <c r="J72" s="12"/>
      <c r="K72" s="12"/>
    </row>
    <row r="73" spans="1:11" s="9" customFormat="1">
      <c r="A73" s="8"/>
      <c r="C73" s="10"/>
      <c r="D73" s="11"/>
      <c r="E73" s="12"/>
      <c r="I73" s="12"/>
      <c r="J73" s="12"/>
      <c r="K73" s="12"/>
    </row>
    <row r="74" spans="1:11" s="9" customFormat="1">
      <c r="A74" s="8"/>
      <c r="C74" s="10"/>
      <c r="D74" s="11"/>
      <c r="E74" s="12"/>
      <c r="I74" s="12"/>
      <c r="J74" s="12"/>
      <c r="K74" s="12"/>
    </row>
    <row r="75" spans="1:11" s="9" customFormat="1">
      <c r="A75" s="8"/>
      <c r="C75" s="10"/>
      <c r="D75" s="11"/>
      <c r="E75" s="12"/>
      <c r="I75" s="12"/>
      <c r="J75" s="12"/>
      <c r="K75" s="12"/>
    </row>
    <row r="76" spans="1:11" s="9" customFormat="1">
      <c r="A76" s="8"/>
      <c r="C76" s="10"/>
      <c r="D76" s="11"/>
      <c r="E76" s="12"/>
      <c r="I76" s="12"/>
      <c r="J76" s="12"/>
      <c r="K76" s="12"/>
    </row>
    <row r="77" spans="1:11" s="9" customFormat="1">
      <c r="A77" s="8"/>
      <c r="C77" s="10"/>
      <c r="D77" s="11"/>
      <c r="E77" s="12"/>
      <c r="I77" s="12"/>
      <c r="J77" s="12"/>
      <c r="K77" s="12"/>
    </row>
    <row r="78" spans="1:11" s="9" customFormat="1">
      <c r="A78" s="8"/>
      <c r="C78" s="10"/>
      <c r="D78" s="11"/>
      <c r="E78" s="12"/>
      <c r="I78" s="12"/>
      <c r="J78" s="12"/>
      <c r="K78" s="12"/>
    </row>
    <row r="79" spans="1:11" s="9" customFormat="1">
      <c r="A79" s="8"/>
      <c r="C79" s="10"/>
      <c r="D79" s="11"/>
      <c r="E79" s="12"/>
      <c r="I79" s="12"/>
      <c r="J79" s="12"/>
      <c r="K79" s="12"/>
    </row>
    <row r="80" spans="1:11" s="9" customFormat="1">
      <c r="A80" s="8"/>
      <c r="C80" s="10"/>
      <c r="D80" s="11"/>
      <c r="E80" s="12"/>
      <c r="I80" s="12"/>
      <c r="J80" s="12"/>
      <c r="K80" s="12"/>
    </row>
    <row r="81" spans="1:11" s="9" customFormat="1">
      <c r="A81" s="8"/>
      <c r="C81" s="10"/>
      <c r="D81" s="11"/>
      <c r="E81" s="12"/>
      <c r="I81" s="12"/>
      <c r="J81" s="12"/>
      <c r="K81" s="12"/>
    </row>
    <row r="82" spans="1:11" s="9" customFormat="1">
      <c r="A82" s="8"/>
      <c r="C82" s="10"/>
      <c r="D82" s="11"/>
      <c r="E82" s="12"/>
      <c r="I82" s="12"/>
      <c r="J82" s="12"/>
      <c r="K82" s="12"/>
    </row>
  </sheetData>
  <mergeCells count="16">
    <mergeCell ref="A1:J1"/>
    <mergeCell ref="A30:B30"/>
    <mergeCell ref="I31:J31"/>
    <mergeCell ref="I35:J35"/>
    <mergeCell ref="A2:K2"/>
    <mergeCell ref="A4:A5"/>
    <mergeCell ref="B4:B5"/>
    <mergeCell ref="C4:C5"/>
    <mergeCell ref="D4:D5"/>
    <mergeCell ref="E4:E5"/>
    <mergeCell ref="F4:F5"/>
    <mergeCell ref="G4:G5"/>
    <mergeCell ref="I4:I5"/>
    <mergeCell ref="J4:J5"/>
    <mergeCell ref="K4:K5"/>
    <mergeCell ref="H4:H5"/>
  </mergeCells>
  <pageMargins left="0.45" right="0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4"/>
  <sheetViews>
    <sheetView topLeftCell="A13" workbookViewId="0">
      <selection activeCell="J30" sqref="J30"/>
    </sheetView>
  </sheetViews>
  <sheetFormatPr defaultRowHeight="15"/>
  <cols>
    <col min="1" max="1" width="5.140625" customWidth="1"/>
    <col min="2" max="2" width="14.5703125" customWidth="1"/>
    <col min="5" max="5" width="11.85546875" style="77" customWidth="1"/>
    <col min="6" max="6" width="14" customWidth="1"/>
    <col min="7" max="7" width="12" customWidth="1"/>
    <col min="8" max="8" width="15.140625" customWidth="1"/>
  </cols>
  <sheetData>
    <row r="1" spans="1:8" ht="18.75">
      <c r="A1" s="104" t="s">
        <v>112</v>
      </c>
      <c r="B1" s="104"/>
      <c r="C1" s="104"/>
      <c r="D1" s="104"/>
      <c r="E1" s="104"/>
      <c r="F1" s="104"/>
      <c r="G1" s="104"/>
      <c r="H1" s="104"/>
    </row>
    <row r="2" spans="1:8" ht="18.75">
      <c r="A2" s="104" t="s">
        <v>74</v>
      </c>
      <c r="B2" s="104"/>
      <c r="C2" s="104"/>
      <c r="D2" s="104"/>
      <c r="E2" s="104"/>
      <c r="F2" s="104"/>
      <c r="G2" s="104"/>
      <c r="H2" s="104"/>
    </row>
    <row r="3" spans="1:8" ht="15.75">
      <c r="A3" s="52"/>
      <c r="B3" s="46"/>
      <c r="C3" s="47"/>
      <c r="D3" s="45"/>
      <c r="E3" s="45"/>
      <c r="F3" s="49"/>
      <c r="G3" s="49"/>
      <c r="H3" s="49"/>
    </row>
    <row r="4" spans="1:8" ht="38.25" customHeight="1">
      <c r="A4" s="108" t="s">
        <v>0</v>
      </c>
      <c r="B4" s="109" t="s">
        <v>26</v>
      </c>
      <c r="C4" s="109" t="s">
        <v>3</v>
      </c>
      <c r="D4" s="124" t="s">
        <v>13</v>
      </c>
      <c r="E4" s="125" t="s">
        <v>85</v>
      </c>
      <c r="F4" s="109" t="s">
        <v>28</v>
      </c>
      <c r="G4" s="114" t="s">
        <v>12</v>
      </c>
      <c r="H4" s="109" t="s">
        <v>14</v>
      </c>
    </row>
    <row r="5" spans="1:8">
      <c r="A5" s="108"/>
      <c r="B5" s="109"/>
      <c r="C5" s="109"/>
      <c r="D5" s="124"/>
      <c r="E5" s="126"/>
      <c r="F5" s="109"/>
      <c r="G5" s="114"/>
      <c r="H5" s="109"/>
    </row>
    <row r="6" spans="1:8" ht="21.75" customHeight="1">
      <c r="A6" s="78">
        <v>1</v>
      </c>
      <c r="B6" s="18" t="s">
        <v>69</v>
      </c>
      <c r="C6" s="86">
        <v>4.4000000000000004</v>
      </c>
      <c r="D6" s="86">
        <v>0.5</v>
      </c>
      <c r="E6" s="86">
        <v>0</v>
      </c>
      <c r="F6" s="59">
        <f>(C6+D6+E6)*1490000</f>
        <v>7301000.0000000009</v>
      </c>
      <c r="G6" s="59">
        <f t="shared" ref="G6:G29" si="0">F6*0.01</f>
        <v>73010.000000000015</v>
      </c>
      <c r="H6" s="71"/>
    </row>
    <row r="7" spans="1:8" ht="15.75">
      <c r="A7" s="78">
        <v>2</v>
      </c>
      <c r="B7" s="20" t="s">
        <v>70</v>
      </c>
      <c r="C7" s="86">
        <v>2.34</v>
      </c>
      <c r="D7" s="86">
        <v>0</v>
      </c>
      <c r="E7" s="86">
        <v>0</v>
      </c>
      <c r="F7" s="59">
        <f t="shared" ref="F7:F29" si="1">(C7+D7+E7)*1490000</f>
        <v>3486600</v>
      </c>
      <c r="G7" s="59">
        <f t="shared" si="0"/>
        <v>34866</v>
      </c>
      <c r="H7" s="71"/>
    </row>
    <row r="8" spans="1:8" ht="15.75">
      <c r="A8" s="78">
        <v>3</v>
      </c>
      <c r="B8" s="20" t="s">
        <v>71</v>
      </c>
      <c r="C8" s="86">
        <v>3.66</v>
      </c>
      <c r="D8" s="86">
        <v>0.2</v>
      </c>
      <c r="E8" s="86">
        <v>0</v>
      </c>
      <c r="F8" s="59">
        <f t="shared" si="1"/>
        <v>5751400.0000000009</v>
      </c>
      <c r="G8" s="59">
        <f t="shared" si="0"/>
        <v>57514.000000000007</v>
      </c>
      <c r="H8" s="71"/>
    </row>
    <row r="9" spans="1:8" ht="15.75">
      <c r="A9" s="78">
        <v>4</v>
      </c>
      <c r="B9" s="20" t="s">
        <v>72</v>
      </c>
      <c r="C9" s="86">
        <v>6.78</v>
      </c>
      <c r="D9" s="86">
        <v>0.65</v>
      </c>
      <c r="E9" s="89">
        <f>0.299</f>
        <v>0.29899999999999999</v>
      </c>
      <c r="F9" s="59">
        <f t="shared" si="1"/>
        <v>11516210.000000002</v>
      </c>
      <c r="G9" s="59">
        <f t="shared" si="0"/>
        <v>115162.10000000002</v>
      </c>
      <c r="H9" s="71"/>
    </row>
    <row r="10" spans="1:8" ht="15.75">
      <c r="A10" s="78">
        <v>5</v>
      </c>
      <c r="B10" s="22"/>
      <c r="C10" s="86"/>
      <c r="D10" s="86"/>
      <c r="E10" s="86"/>
      <c r="F10" s="59">
        <f t="shared" si="1"/>
        <v>0</v>
      </c>
      <c r="G10" s="59">
        <f t="shared" si="0"/>
        <v>0</v>
      </c>
      <c r="H10" s="71"/>
    </row>
    <row r="11" spans="1:8" ht="15.75">
      <c r="A11" s="78">
        <v>6</v>
      </c>
      <c r="B11" s="20"/>
      <c r="C11" s="86"/>
      <c r="D11" s="86"/>
      <c r="E11" s="86"/>
      <c r="F11" s="59">
        <f t="shared" si="1"/>
        <v>0</v>
      </c>
      <c r="G11" s="59">
        <f t="shared" si="0"/>
        <v>0</v>
      </c>
      <c r="H11" s="71"/>
    </row>
    <row r="12" spans="1:8" ht="15.75">
      <c r="A12" s="78">
        <v>7</v>
      </c>
      <c r="B12" s="20"/>
      <c r="C12" s="86"/>
      <c r="D12" s="86"/>
      <c r="E12" s="86"/>
      <c r="F12" s="59">
        <f t="shared" si="1"/>
        <v>0</v>
      </c>
      <c r="G12" s="59">
        <f t="shared" si="0"/>
        <v>0</v>
      </c>
      <c r="H12" s="71"/>
    </row>
    <row r="13" spans="1:8" ht="15.75">
      <c r="A13" s="78">
        <v>8</v>
      </c>
      <c r="B13" s="20"/>
      <c r="C13" s="86"/>
      <c r="D13" s="86"/>
      <c r="E13" s="86"/>
      <c r="F13" s="59">
        <f t="shared" si="1"/>
        <v>0</v>
      </c>
      <c r="G13" s="59">
        <f t="shared" si="0"/>
        <v>0</v>
      </c>
      <c r="H13" s="71"/>
    </row>
    <row r="14" spans="1:8" ht="15.75">
      <c r="A14" s="78">
        <v>9</v>
      </c>
      <c r="B14" s="20"/>
      <c r="C14" s="86"/>
      <c r="D14" s="86"/>
      <c r="E14" s="86"/>
      <c r="F14" s="59">
        <f t="shared" si="1"/>
        <v>0</v>
      </c>
      <c r="G14" s="59">
        <f t="shared" si="0"/>
        <v>0</v>
      </c>
      <c r="H14" s="71"/>
    </row>
    <row r="15" spans="1:8" ht="15.75">
      <c r="A15" s="78">
        <v>10</v>
      </c>
      <c r="B15" s="20"/>
      <c r="C15" s="86"/>
      <c r="D15" s="86"/>
      <c r="E15" s="86"/>
      <c r="F15" s="59">
        <f t="shared" si="1"/>
        <v>0</v>
      </c>
      <c r="G15" s="59">
        <f t="shared" si="0"/>
        <v>0</v>
      </c>
      <c r="H15" s="71"/>
    </row>
    <row r="16" spans="1:8" ht="15.75">
      <c r="A16" s="78">
        <v>11</v>
      </c>
      <c r="B16" s="20"/>
      <c r="C16" s="86"/>
      <c r="D16" s="86"/>
      <c r="E16" s="86"/>
      <c r="F16" s="59">
        <f t="shared" si="1"/>
        <v>0</v>
      </c>
      <c r="G16" s="59">
        <f t="shared" si="0"/>
        <v>0</v>
      </c>
      <c r="H16" s="71"/>
    </row>
    <row r="17" spans="1:8" ht="15.75">
      <c r="A17" s="78">
        <v>12</v>
      </c>
      <c r="B17" s="20"/>
      <c r="C17" s="86"/>
      <c r="D17" s="86"/>
      <c r="E17" s="86"/>
      <c r="F17" s="59">
        <f t="shared" si="1"/>
        <v>0</v>
      </c>
      <c r="G17" s="59">
        <f t="shared" si="0"/>
        <v>0</v>
      </c>
      <c r="H17" s="71"/>
    </row>
    <row r="18" spans="1:8" ht="15.75">
      <c r="A18" s="78">
        <v>13</v>
      </c>
      <c r="B18" s="20"/>
      <c r="C18" s="86"/>
      <c r="D18" s="86"/>
      <c r="E18" s="86"/>
      <c r="F18" s="59">
        <f t="shared" si="1"/>
        <v>0</v>
      </c>
      <c r="G18" s="59">
        <f>F18*0.01</f>
        <v>0</v>
      </c>
      <c r="H18" s="71"/>
    </row>
    <row r="19" spans="1:8" ht="15.75">
      <c r="A19" s="78">
        <v>14</v>
      </c>
      <c r="B19" s="20"/>
      <c r="C19" s="86"/>
      <c r="D19" s="86"/>
      <c r="E19" s="86"/>
      <c r="F19" s="59">
        <f t="shared" si="1"/>
        <v>0</v>
      </c>
      <c r="G19" s="59">
        <f t="shared" si="0"/>
        <v>0</v>
      </c>
      <c r="H19" s="71"/>
    </row>
    <row r="20" spans="1:8" ht="15.75">
      <c r="A20" s="78">
        <v>15</v>
      </c>
      <c r="B20" s="20"/>
      <c r="C20" s="86"/>
      <c r="D20" s="86"/>
      <c r="E20" s="86"/>
      <c r="F20" s="59">
        <f t="shared" si="1"/>
        <v>0</v>
      </c>
      <c r="G20" s="59">
        <f t="shared" si="0"/>
        <v>0</v>
      </c>
      <c r="H20" s="71"/>
    </row>
    <row r="21" spans="1:8" ht="15.75">
      <c r="A21" s="78">
        <v>16</v>
      </c>
      <c r="B21" s="22"/>
      <c r="C21" s="86"/>
      <c r="D21" s="86"/>
      <c r="E21" s="86"/>
      <c r="F21" s="59">
        <f t="shared" si="1"/>
        <v>0</v>
      </c>
      <c r="G21" s="59">
        <f t="shared" si="0"/>
        <v>0</v>
      </c>
      <c r="H21" s="71"/>
    </row>
    <row r="22" spans="1:8" ht="15.75">
      <c r="A22" s="78">
        <v>17</v>
      </c>
      <c r="B22" s="20"/>
      <c r="C22" s="86"/>
      <c r="D22" s="86"/>
      <c r="E22" s="86"/>
      <c r="F22" s="59">
        <f t="shared" si="1"/>
        <v>0</v>
      </c>
      <c r="G22" s="59">
        <f t="shared" si="0"/>
        <v>0</v>
      </c>
      <c r="H22" s="71"/>
    </row>
    <row r="23" spans="1:8" ht="15.75">
      <c r="A23" s="78">
        <v>18</v>
      </c>
      <c r="B23" s="22"/>
      <c r="C23" s="86"/>
      <c r="D23" s="86"/>
      <c r="E23" s="86"/>
      <c r="F23" s="59">
        <f t="shared" si="1"/>
        <v>0</v>
      </c>
      <c r="G23" s="59">
        <f t="shared" si="0"/>
        <v>0</v>
      </c>
      <c r="H23" s="71"/>
    </row>
    <row r="24" spans="1:8" ht="15.75">
      <c r="A24" s="78">
        <v>19</v>
      </c>
      <c r="B24" s="22"/>
      <c r="C24" s="86"/>
      <c r="D24" s="86"/>
      <c r="E24" s="86"/>
      <c r="F24" s="59">
        <f t="shared" si="1"/>
        <v>0</v>
      </c>
      <c r="G24" s="59">
        <f t="shared" si="0"/>
        <v>0</v>
      </c>
      <c r="H24" s="71"/>
    </row>
    <row r="25" spans="1:8" ht="15.75">
      <c r="A25" s="78">
        <v>20</v>
      </c>
      <c r="B25" s="23"/>
      <c r="C25" s="86"/>
      <c r="D25" s="87"/>
      <c r="E25" s="87"/>
      <c r="F25" s="59">
        <f t="shared" si="1"/>
        <v>0</v>
      </c>
      <c r="G25" s="59">
        <f t="shared" si="0"/>
        <v>0</v>
      </c>
      <c r="H25" s="71"/>
    </row>
    <row r="26" spans="1:8" ht="15.75">
      <c r="A26" s="78">
        <v>21</v>
      </c>
      <c r="B26" s="22"/>
      <c r="C26" s="86"/>
      <c r="D26" s="86"/>
      <c r="E26" s="86"/>
      <c r="F26" s="59">
        <f t="shared" si="1"/>
        <v>0</v>
      </c>
      <c r="G26" s="59">
        <f t="shared" si="0"/>
        <v>0</v>
      </c>
      <c r="H26" s="71"/>
    </row>
    <row r="27" spans="1:8" ht="15.75">
      <c r="A27" s="78">
        <v>22</v>
      </c>
      <c r="B27" s="22"/>
      <c r="C27" s="86"/>
      <c r="D27" s="86"/>
      <c r="E27" s="86"/>
      <c r="F27" s="59">
        <f t="shared" si="1"/>
        <v>0</v>
      </c>
      <c r="G27" s="59">
        <f>F27*0.005</f>
        <v>0</v>
      </c>
      <c r="H27" s="62"/>
    </row>
    <row r="28" spans="1:8" ht="15.75">
      <c r="A28" s="78">
        <v>23</v>
      </c>
      <c r="B28" s="22"/>
      <c r="C28" s="86"/>
      <c r="D28" s="86"/>
      <c r="E28" s="86"/>
      <c r="F28" s="59">
        <f t="shared" si="1"/>
        <v>0</v>
      </c>
      <c r="G28" s="59">
        <f t="shared" si="0"/>
        <v>0</v>
      </c>
      <c r="H28" s="71"/>
    </row>
    <row r="29" spans="1:8" ht="15.75">
      <c r="A29" s="78">
        <v>24</v>
      </c>
      <c r="B29" s="22"/>
      <c r="C29" s="86"/>
      <c r="D29" s="86"/>
      <c r="E29" s="86"/>
      <c r="F29" s="59">
        <f t="shared" si="1"/>
        <v>0</v>
      </c>
      <c r="G29" s="59">
        <f t="shared" si="0"/>
        <v>0</v>
      </c>
      <c r="H29" s="71"/>
    </row>
    <row r="30" spans="1:8" ht="19.5">
      <c r="A30" s="105" t="s">
        <v>4</v>
      </c>
      <c r="B30" s="105"/>
      <c r="C30" s="26">
        <f>SUM(C6:C29)</f>
        <v>17.18</v>
      </c>
      <c r="D30" s="26">
        <f t="shared" ref="D30" si="2">SUM(D6:D29)</f>
        <v>1.35</v>
      </c>
      <c r="E30" s="26"/>
      <c r="F30" s="27">
        <f>SUM(F6:F29)</f>
        <v>28055210</v>
      </c>
      <c r="G30" s="27">
        <f>SUM(G6:G29)</f>
        <v>280552.10000000003</v>
      </c>
      <c r="H30" s="25"/>
    </row>
    <row r="31" spans="1:8" ht="39.75" customHeight="1">
      <c r="A31" s="52"/>
      <c r="B31" s="127" t="s">
        <v>97</v>
      </c>
      <c r="C31" s="127"/>
      <c r="D31" s="3"/>
      <c r="E31" s="3"/>
      <c r="F31" s="106" t="s">
        <v>107</v>
      </c>
      <c r="G31" s="106"/>
      <c r="H31" s="4"/>
    </row>
    <row r="32" spans="1:8" ht="18.75">
      <c r="A32" s="53"/>
      <c r="B32" s="5"/>
      <c r="C32" s="6"/>
      <c r="D32" s="7"/>
      <c r="E32" s="7"/>
      <c r="F32" s="7"/>
      <c r="G32" s="7"/>
      <c r="H32" s="7"/>
    </row>
    <row r="33" spans="1:8" ht="18.75">
      <c r="A33" s="53"/>
      <c r="B33" s="5"/>
      <c r="C33" s="6"/>
      <c r="D33" s="7"/>
      <c r="E33" s="7"/>
      <c r="F33" s="7"/>
      <c r="G33" s="7"/>
      <c r="H33" s="7"/>
    </row>
    <row r="34" spans="1:8" ht="18.75">
      <c r="A34" s="53"/>
      <c r="B34" s="5"/>
      <c r="C34" s="6"/>
      <c r="D34" s="7"/>
      <c r="E34" s="7"/>
      <c r="F34" s="7"/>
      <c r="G34" s="7"/>
      <c r="H34" s="7"/>
    </row>
  </sheetData>
  <mergeCells count="13">
    <mergeCell ref="A30:B30"/>
    <mergeCell ref="F31:G31"/>
    <mergeCell ref="A1:H1"/>
    <mergeCell ref="A2:H2"/>
    <mergeCell ref="A4:A5"/>
    <mergeCell ref="B4:B5"/>
    <mergeCell ref="C4:C5"/>
    <mergeCell ref="D4:D5"/>
    <mergeCell ref="F4:F5"/>
    <mergeCell ref="G4:G5"/>
    <mergeCell ref="H4:H5"/>
    <mergeCell ref="E4:E5"/>
    <mergeCell ref="B31:C31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4"/>
  <sheetViews>
    <sheetView topLeftCell="A19" workbookViewId="0">
      <selection activeCell="L14" sqref="L14"/>
    </sheetView>
  </sheetViews>
  <sheetFormatPr defaultRowHeight="15"/>
  <cols>
    <col min="1" max="1" width="5.140625" style="77" customWidth="1"/>
    <col min="2" max="2" width="14.5703125" style="77" customWidth="1"/>
    <col min="3" max="4" width="9.140625" style="77"/>
    <col min="5" max="5" width="10.7109375" style="77" customWidth="1"/>
    <col min="6" max="6" width="14" style="77" customWidth="1"/>
    <col min="7" max="7" width="12" style="77" customWidth="1"/>
    <col min="8" max="8" width="15.140625" style="77" customWidth="1"/>
    <col min="9" max="9" width="14.140625" style="77" customWidth="1"/>
    <col min="10" max="16384" width="9.140625" style="77"/>
  </cols>
  <sheetData>
    <row r="1" spans="1:9" ht="18.75">
      <c r="A1" s="104" t="s">
        <v>113</v>
      </c>
      <c r="B1" s="104"/>
      <c r="C1" s="104"/>
      <c r="D1" s="104"/>
      <c r="E1" s="104"/>
      <c r="F1" s="104"/>
      <c r="G1" s="104"/>
      <c r="H1" s="104"/>
    </row>
    <row r="2" spans="1:9" ht="18.75">
      <c r="A2" s="104" t="s">
        <v>75</v>
      </c>
      <c r="B2" s="104"/>
      <c r="C2" s="104"/>
      <c r="D2" s="104"/>
      <c r="E2" s="104"/>
      <c r="F2" s="104"/>
      <c r="G2" s="104"/>
      <c r="H2" s="104"/>
    </row>
    <row r="3" spans="1:9" ht="15.75">
      <c r="A3" s="52"/>
      <c r="B3" s="46"/>
      <c r="C3" s="47"/>
      <c r="D3" s="45"/>
      <c r="E3" s="45"/>
      <c r="F3" s="49"/>
      <c r="G3" s="49"/>
      <c r="H3" s="49"/>
    </row>
    <row r="4" spans="1:9" ht="38.25" customHeight="1">
      <c r="A4" s="108" t="s">
        <v>0</v>
      </c>
      <c r="B4" s="109" t="s">
        <v>26</v>
      </c>
      <c r="C4" s="109" t="s">
        <v>3</v>
      </c>
      <c r="D4" s="111" t="s">
        <v>13</v>
      </c>
      <c r="E4" s="122" t="s">
        <v>85</v>
      </c>
      <c r="F4" s="109" t="s">
        <v>28</v>
      </c>
      <c r="G4" s="114" t="s">
        <v>12</v>
      </c>
      <c r="H4" s="109" t="s">
        <v>14</v>
      </c>
    </row>
    <row r="5" spans="1:9">
      <c r="A5" s="108"/>
      <c r="B5" s="109"/>
      <c r="C5" s="109"/>
      <c r="D5" s="111"/>
      <c r="E5" s="123"/>
      <c r="F5" s="109"/>
      <c r="G5" s="114"/>
      <c r="H5" s="109"/>
    </row>
    <row r="6" spans="1:9" ht="21.75" customHeight="1">
      <c r="A6" s="78">
        <v>1</v>
      </c>
      <c r="B6" s="18" t="s">
        <v>69</v>
      </c>
      <c r="C6" s="86">
        <v>4.4000000000000004</v>
      </c>
      <c r="D6" s="86">
        <v>0.5</v>
      </c>
      <c r="E6" s="86">
        <v>0.3</v>
      </c>
      <c r="F6" s="59">
        <f>(C6+D6+E6)*1490000</f>
        <v>7748000</v>
      </c>
      <c r="G6" s="59">
        <f t="shared" ref="G6:G29" si="0">F6*0.01</f>
        <v>77480</v>
      </c>
      <c r="H6" s="71"/>
      <c r="I6" s="102"/>
    </row>
    <row r="7" spans="1:9" ht="15.75">
      <c r="A7" s="78">
        <v>2</v>
      </c>
      <c r="B7" s="20" t="s">
        <v>70</v>
      </c>
      <c r="C7" s="86">
        <v>2.34</v>
      </c>
      <c r="D7" s="86">
        <v>0</v>
      </c>
      <c r="E7" s="86"/>
      <c r="F7" s="59">
        <f t="shared" ref="F7:F29" si="1">(C7+D7+E7)*1490000</f>
        <v>3486600</v>
      </c>
      <c r="G7" s="59">
        <f t="shared" si="0"/>
        <v>34866</v>
      </c>
      <c r="H7" s="71"/>
    </row>
    <row r="8" spans="1:9" ht="15.75">
      <c r="A8" s="78">
        <v>3</v>
      </c>
      <c r="B8" s="20" t="s">
        <v>71</v>
      </c>
      <c r="C8" s="86">
        <v>3.66</v>
      </c>
      <c r="D8" s="86">
        <v>0.2</v>
      </c>
      <c r="E8" s="86"/>
      <c r="F8" s="59">
        <f t="shared" si="1"/>
        <v>5751400.0000000009</v>
      </c>
      <c r="G8" s="59">
        <f t="shared" si="0"/>
        <v>57514.000000000007</v>
      </c>
      <c r="H8" s="71"/>
    </row>
    <row r="9" spans="1:9" ht="15.75">
      <c r="A9" s="78">
        <v>4</v>
      </c>
      <c r="B9" s="20" t="s">
        <v>72</v>
      </c>
      <c r="C9" s="86">
        <v>6.78</v>
      </c>
      <c r="D9" s="86">
        <v>0.65</v>
      </c>
      <c r="E9" s="86"/>
      <c r="F9" s="59">
        <f t="shared" si="1"/>
        <v>11070700</v>
      </c>
      <c r="G9" s="59">
        <f t="shared" si="0"/>
        <v>110707</v>
      </c>
      <c r="H9" s="71"/>
    </row>
    <row r="10" spans="1:9" ht="15.75">
      <c r="A10" s="78">
        <v>5</v>
      </c>
      <c r="B10" s="22"/>
      <c r="C10" s="86"/>
      <c r="D10" s="86"/>
      <c r="E10" s="86"/>
      <c r="F10" s="59">
        <f t="shared" si="1"/>
        <v>0</v>
      </c>
      <c r="G10" s="59">
        <f t="shared" si="0"/>
        <v>0</v>
      </c>
      <c r="H10" s="71"/>
    </row>
    <row r="11" spans="1:9" ht="15.75">
      <c r="A11" s="78">
        <v>6</v>
      </c>
      <c r="B11" s="20"/>
      <c r="C11" s="86"/>
      <c r="D11" s="86"/>
      <c r="E11" s="86"/>
      <c r="F11" s="59">
        <f t="shared" si="1"/>
        <v>0</v>
      </c>
      <c r="G11" s="59">
        <f t="shared" si="0"/>
        <v>0</v>
      </c>
      <c r="H11" s="71"/>
    </row>
    <row r="12" spans="1:9" ht="15.75">
      <c r="A12" s="78">
        <v>7</v>
      </c>
      <c r="B12" s="20"/>
      <c r="C12" s="86"/>
      <c r="D12" s="86"/>
      <c r="E12" s="86"/>
      <c r="F12" s="59">
        <f t="shared" si="1"/>
        <v>0</v>
      </c>
      <c r="G12" s="59">
        <f t="shared" si="0"/>
        <v>0</v>
      </c>
      <c r="H12" s="71"/>
    </row>
    <row r="13" spans="1:9" ht="15.75">
      <c r="A13" s="78">
        <v>8</v>
      </c>
      <c r="B13" s="20"/>
      <c r="C13" s="86"/>
      <c r="D13" s="86"/>
      <c r="E13" s="86"/>
      <c r="F13" s="59">
        <f t="shared" si="1"/>
        <v>0</v>
      </c>
      <c r="G13" s="59">
        <f t="shared" si="0"/>
        <v>0</v>
      </c>
      <c r="H13" s="71"/>
    </row>
    <row r="14" spans="1:9" ht="15.75">
      <c r="A14" s="78">
        <v>9</v>
      </c>
      <c r="B14" s="20"/>
      <c r="C14" s="86"/>
      <c r="D14" s="86"/>
      <c r="E14" s="86"/>
      <c r="F14" s="59">
        <f t="shared" si="1"/>
        <v>0</v>
      </c>
      <c r="G14" s="59">
        <f t="shared" si="0"/>
        <v>0</v>
      </c>
      <c r="H14" s="71"/>
    </row>
    <row r="15" spans="1:9" ht="15.75">
      <c r="A15" s="78">
        <v>10</v>
      </c>
      <c r="B15" s="20"/>
      <c r="C15" s="86"/>
      <c r="D15" s="86"/>
      <c r="E15" s="86"/>
      <c r="F15" s="59">
        <f t="shared" si="1"/>
        <v>0</v>
      </c>
      <c r="G15" s="59">
        <f t="shared" si="0"/>
        <v>0</v>
      </c>
      <c r="H15" s="71"/>
    </row>
    <row r="16" spans="1:9" ht="15.75">
      <c r="A16" s="78">
        <v>11</v>
      </c>
      <c r="B16" s="20"/>
      <c r="C16" s="86"/>
      <c r="D16" s="86"/>
      <c r="E16" s="86"/>
      <c r="F16" s="59">
        <f t="shared" si="1"/>
        <v>0</v>
      </c>
      <c r="G16" s="59">
        <f t="shared" si="0"/>
        <v>0</v>
      </c>
      <c r="H16" s="71"/>
    </row>
    <row r="17" spans="1:8" ht="15.75">
      <c r="A17" s="78">
        <v>12</v>
      </c>
      <c r="B17" s="20"/>
      <c r="C17" s="86"/>
      <c r="D17" s="86"/>
      <c r="E17" s="86"/>
      <c r="F17" s="59">
        <f t="shared" si="1"/>
        <v>0</v>
      </c>
      <c r="G17" s="59">
        <f t="shared" si="0"/>
        <v>0</v>
      </c>
      <c r="H17" s="71"/>
    </row>
    <row r="18" spans="1:8" ht="15.75">
      <c r="A18" s="78">
        <v>13</v>
      </c>
      <c r="B18" s="20"/>
      <c r="C18" s="86"/>
      <c r="D18" s="86"/>
      <c r="E18" s="86"/>
      <c r="F18" s="59">
        <f t="shared" si="1"/>
        <v>0</v>
      </c>
      <c r="G18" s="59">
        <f t="shared" si="0"/>
        <v>0</v>
      </c>
      <c r="H18" s="71"/>
    </row>
    <row r="19" spans="1:8" ht="15.75">
      <c r="A19" s="78">
        <v>14</v>
      </c>
      <c r="B19" s="20"/>
      <c r="C19" s="86"/>
      <c r="D19" s="86"/>
      <c r="E19" s="86"/>
      <c r="F19" s="59">
        <f t="shared" si="1"/>
        <v>0</v>
      </c>
      <c r="G19" s="59">
        <f t="shared" si="0"/>
        <v>0</v>
      </c>
      <c r="H19" s="71"/>
    </row>
    <row r="20" spans="1:8" ht="15.75">
      <c r="A20" s="78">
        <v>15</v>
      </c>
      <c r="B20" s="20"/>
      <c r="C20" s="86"/>
      <c r="D20" s="86"/>
      <c r="E20" s="86"/>
      <c r="F20" s="59">
        <f t="shared" si="1"/>
        <v>0</v>
      </c>
      <c r="G20" s="59">
        <f t="shared" si="0"/>
        <v>0</v>
      </c>
      <c r="H20" s="71"/>
    </row>
    <row r="21" spans="1:8" ht="15.75">
      <c r="A21" s="78">
        <v>16</v>
      </c>
      <c r="B21" s="22"/>
      <c r="C21" s="86"/>
      <c r="D21" s="86"/>
      <c r="E21" s="86"/>
      <c r="F21" s="59">
        <f t="shared" si="1"/>
        <v>0</v>
      </c>
      <c r="G21" s="59">
        <f t="shared" si="0"/>
        <v>0</v>
      </c>
      <c r="H21" s="71"/>
    </row>
    <row r="22" spans="1:8" ht="15.75">
      <c r="A22" s="78">
        <v>17</v>
      </c>
      <c r="B22" s="20"/>
      <c r="C22" s="86"/>
      <c r="D22" s="86"/>
      <c r="E22" s="86"/>
      <c r="F22" s="59">
        <f t="shared" si="1"/>
        <v>0</v>
      </c>
      <c r="G22" s="59">
        <f t="shared" si="0"/>
        <v>0</v>
      </c>
      <c r="H22" s="71"/>
    </row>
    <row r="23" spans="1:8" ht="15.75">
      <c r="A23" s="78">
        <v>18</v>
      </c>
      <c r="B23" s="22"/>
      <c r="C23" s="86"/>
      <c r="D23" s="86"/>
      <c r="E23" s="86"/>
      <c r="F23" s="59">
        <f t="shared" si="1"/>
        <v>0</v>
      </c>
      <c r="G23" s="59">
        <f t="shared" si="0"/>
        <v>0</v>
      </c>
      <c r="H23" s="71"/>
    </row>
    <row r="24" spans="1:8" ht="15.75">
      <c r="A24" s="78">
        <v>19</v>
      </c>
      <c r="B24" s="22"/>
      <c r="C24" s="86"/>
      <c r="D24" s="86"/>
      <c r="E24" s="86"/>
      <c r="F24" s="59">
        <f t="shared" si="1"/>
        <v>0</v>
      </c>
      <c r="G24" s="59">
        <f t="shared" si="0"/>
        <v>0</v>
      </c>
      <c r="H24" s="71"/>
    </row>
    <row r="25" spans="1:8" ht="15.75">
      <c r="A25" s="78">
        <v>20</v>
      </c>
      <c r="B25" s="23"/>
      <c r="C25" s="86"/>
      <c r="D25" s="87"/>
      <c r="E25" s="86"/>
      <c r="F25" s="59">
        <f t="shared" si="1"/>
        <v>0</v>
      </c>
      <c r="G25" s="59">
        <f t="shared" si="0"/>
        <v>0</v>
      </c>
      <c r="H25" s="71"/>
    </row>
    <row r="26" spans="1:8" ht="15.75">
      <c r="A26" s="78">
        <v>21</v>
      </c>
      <c r="B26" s="22"/>
      <c r="C26" s="86"/>
      <c r="D26" s="86"/>
      <c r="E26" s="86"/>
      <c r="F26" s="59">
        <f t="shared" si="1"/>
        <v>0</v>
      </c>
      <c r="G26" s="59">
        <f t="shared" si="0"/>
        <v>0</v>
      </c>
      <c r="H26" s="71"/>
    </row>
    <row r="27" spans="1:8" ht="15.75">
      <c r="A27" s="78">
        <v>22</v>
      </c>
      <c r="B27" s="22"/>
      <c r="C27" s="86"/>
      <c r="D27" s="86"/>
      <c r="E27" s="86"/>
      <c r="F27" s="59">
        <f t="shared" si="1"/>
        <v>0</v>
      </c>
      <c r="G27" s="59">
        <f t="shared" si="0"/>
        <v>0</v>
      </c>
      <c r="H27" s="62"/>
    </row>
    <row r="28" spans="1:8" ht="15.75">
      <c r="A28" s="78">
        <v>23</v>
      </c>
      <c r="B28" s="22"/>
      <c r="C28" s="86"/>
      <c r="D28" s="86"/>
      <c r="E28" s="86"/>
      <c r="F28" s="59">
        <f t="shared" si="1"/>
        <v>0</v>
      </c>
      <c r="G28" s="59">
        <f t="shared" si="0"/>
        <v>0</v>
      </c>
      <c r="H28" s="71"/>
    </row>
    <row r="29" spans="1:8" ht="15.75">
      <c r="A29" s="78">
        <v>24</v>
      </c>
      <c r="B29" s="22"/>
      <c r="C29" s="86"/>
      <c r="D29" s="86"/>
      <c r="E29" s="86"/>
      <c r="F29" s="59">
        <f t="shared" si="1"/>
        <v>0</v>
      </c>
      <c r="G29" s="59">
        <f t="shared" si="0"/>
        <v>0</v>
      </c>
      <c r="H29" s="71"/>
    </row>
    <row r="30" spans="1:8" ht="19.5">
      <c r="A30" s="105" t="s">
        <v>4</v>
      </c>
      <c r="B30" s="105"/>
      <c r="C30" s="26">
        <f>SUM(C6:C29)</f>
        <v>17.18</v>
      </c>
      <c r="D30" s="26">
        <f t="shared" ref="D30:E30" si="2">SUM(D6:D29)</f>
        <v>1.35</v>
      </c>
      <c r="E30" s="26">
        <f t="shared" si="2"/>
        <v>0.3</v>
      </c>
      <c r="F30" s="27">
        <f>SUM(F6:F29)</f>
        <v>28056700</v>
      </c>
      <c r="G30" s="27">
        <f>SUM(G6:G29)</f>
        <v>280567</v>
      </c>
      <c r="H30" s="25"/>
    </row>
    <row r="31" spans="1:8" ht="39.75" customHeight="1">
      <c r="A31" s="52"/>
      <c r="B31" s="127" t="s">
        <v>97</v>
      </c>
      <c r="C31" s="127"/>
      <c r="D31" s="3"/>
      <c r="E31" s="3"/>
      <c r="F31" s="106" t="s">
        <v>107</v>
      </c>
      <c r="G31" s="106"/>
      <c r="H31" s="4"/>
    </row>
    <row r="32" spans="1:8" ht="18.75">
      <c r="A32" s="53"/>
      <c r="B32" s="5"/>
      <c r="C32" s="6"/>
      <c r="D32" s="7"/>
      <c r="E32" s="7"/>
      <c r="F32" s="7"/>
      <c r="G32" s="7"/>
      <c r="H32" s="7"/>
    </row>
    <row r="33" spans="1:8" ht="18.75">
      <c r="A33" s="53"/>
      <c r="B33" s="5"/>
      <c r="C33" s="6"/>
      <c r="D33" s="7"/>
      <c r="E33" s="7"/>
      <c r="F33" s="7"/>
      <c r="G33" s="7"/>
      <c r="H33" s="7"/>
    </row>
    <row r="34" spans="1:8" ht="18.75">
      <c r="A34" s="53"/>
      <c r="B34" s="5"/>
      <c r="C34" s="6"/>
      <c r="D34" s="7"/>
      <c r="E34" s="7"/>
      <c r="F34" s="7"/>
      <c r="G34" s="7"/>
      <c r="H34" s="7"/>
    </row>
  </sheetData>
  <mergeCells count="13">
    <mergeCell ref="A30:B30"/>
    <mergeCell ref="F31:G31"/>
    <mergeCell ref="A1:H1"/>
    <mergeCell ref="A2:H2"/>
    <mergeCell ref="A4:A5"/>
    <mergeCell ref="B4:B5"/>
    <mergeCell ref="C4:C5"/>
    <mergeCell ref="D4:D5"/>
    <mergeCell ref="F4:F5"/>
    <mergeCell ref="G4:G5"/>
    <mergeCell ref="H4:H5"/>
    <mergeCell ref="E4:E5"/>
    <mergeCell ref="B31:C31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25" workbookViewId="0">
      <selection activeCell="K11" sqref="K11"/>
    </sheetView>
  </sheetViews>
  <sheetFormatPr defaultRowHeight="15"/>
  <cols>
    <col min="1" max="1" width="5.85546875" customWidth="1"/>
    <col min="2" max="2" width="30.7109375" customWidth="1"/>
    <col min="3" max="3" width="11.7109375" customWidth="1"/>
    <col min="7" max="7" width="12.140625" customWidth="1"/>
    <col min="8" max="8" width="13.85546875" customWidth="1"/>
  </cols>
  <sheetData>
    <row r="1" spans="1:8" ht="19.5">
      <c r="A1" s="116" t="s">
        <v>114</v>
      </c>
      <c r="B1" s="116"/>
      <c r="C1" s="116"/>
      <c r="D1" s="40"/>
      <c r="E1" s="40"/>
      <c r="F1" s="40"/>
      <c r="G1" s="40"/>
      <c r="H1" s="31" t="s">
        <v>10</v>
      </c>
    </row>
    <row r="2" spans="1:8" ht="15.75">
      <c r="A2" s="117" t="s">
        <v>29</v>
      </c>
      <c r="B2" s="117"/>
      <c r="C2" s="117"/>
      <c r="D2" s="40"/>
      <c r="E2" s="40"/>
      <c r="F2" s="40"/>
      <c r="G2" s="40"/>
      <c r="H2" s="40"/>
    </row>
    <row r="3" spans="1:8">
      <c r="A3" s="118" t="s">
        <v>9</v>
      </c>
      <c r="B3" s="118"/>
      <c r="C3" s="118"/>
      <c r="D3" s="32"/>
      <c r="E3" s="77"/>
      <c r="F3" s="77"/>
      <c r="G3" s="77"/>
      <c r="H3" s="77"/>
    </row>
    <row r="4" spans="1:8" ht="20.25">
      <c r="A4" s="119" t="s">
        <v>30</v>
      </c>
      <c r="B4" s="119"/>
      <c r="C4" s="119"/>
      <c r="D4" s="119"/>
      <c r="E4" s="119"/>
      <c r="F4" s="119"/>
      <c r="G4" s="119"/>
      <c r="H4" s="119"/>
    </row>
    <row r="5" spans="1:8" ht="20.25">
      <c r="A5" s="120" t="s">
        <v>31</v>
      </c>
      <c r="B5" s="120"/>
      <c r="C5" s="120"/>
      <c r="D5" s="120"/>
      <c r="E5" s="120"/>
      <c r="F5" s="120"/>
      <c r="G5" s="120"/>
      <c r="H5" s="120"/>
    </row>
    <row r="6" spans="1:8" ht="19.5">
      <c r="A6" s="121" t="s">
        <v>62</v>
      </c>
      <c r="B6" s="121"/>
      <c r="C6" s="121"/>
      <c r="D6" s="121"/>
      <c r="E6" s="121"/>
      <c r="F6" s="121"/>
      <c r="G6" s="121"/>
      <c r="H6" s="121"/>
    </row>
    <row r="7" spans="1:8" ht="18.75">
      <c r="A7" s="115" t="s">
        <v>16</v>
      </c>
      <c r="B7" s="115"/>
      <c r="C7" s="115"/>
      <c r="D7" s="115"/>
      <c r="E7" s="115"/>
      <c r="F7" s="115"/>
      <c r="G7" s="115"/>
      <c r="H7" s="115"/>
    </row>
    <row r="8" spans="1:8" ht="51">
      <c r="A8" s="33" t="s">
        <v>0</v>
      </c>
      <c r="B8" s="33" t="s">
        <v>17</v>
      </c>
      <c r="C8" s="33" t="s">
        <v>18</v>
      </c>
      <c r="D8" s="33" t="s">
        <v>19</v>
      </c>
      <c r="E8" s="33" t="s">
        <v>32</v>
      </c>
      <c r="F8" s="33" t="s">
        <v>33</v>
      </c>
      <c r="G8" s="33" t="s">
        <v>34</v>
      </c>
      <c r="H8" s="33" t="s">
        <v>35</v>
      </c>
    </row>
    <row r="9" spans="1:8" ht="15.75">
      <c r="A9" s="65" t="s">
        <v>5</v>
      </c>
      <c r="B9" s="34" t="s">
        <v>20</v>
      </c>
      <c r="C9" s="34" t="s">
        <v>21</v>
      </c>
      <c r="D9" s="34" t="s">
        <v>22</v>
      </c>
      <c r="E9" s="34">
        <v>1</v>
      </c>
      <c r="F9" s="34">
        <v>2</v>
      </c>
      <c r="G9" s="34">
        <v>3</v>
      </c>
      <c r="H9" s="34" t="s">
        <v>36</v>
      </c>
    </row>
    <row r="10" spans="1:8" ht="33" customHeight="1">
      <c r="A10" s="65" t="s">
        <v>6</v>
      </c>
      <c r="B10" s="35" t="s">
        <v>37</v>
      </c>
      <c r="C10" s="34" t="s">
        <v>23</v>
      </c>
      <c r="D10" s="34">
        <v>1</v>
      </c>
      <c r="E10" s="65"/>
      <c r="F10" s="65"/>
      <c r="G10" s="65">
        <v>25</v>
      </c>
      <c r="H10" s="65"/>
    </row>
    <row r="11" spans="1:8" ht="36.75" customHeight="1">
      <c r="A11" s="65" t="s">
        <v>7</v>
      </c>
      <c r="B11" s="35" t="s">
        <v>38</v>
      </c>
      <c r="C11" s="65"/>
      <c r="D11" s="65"/>
      <c r="E11" s="65"/>
      <c r="F11" s="65"/>
      <c r="G11" s="65"/>
      <c r="H11" s="65"/>
    </row>
    <row r="12" spans="1:8" ht="22.5" customHeight="1">
      <c r="A12" s="34">
        <v>1</v>
      </c>
      <c r="B12" s="36" t="s">
        <v>39</v>
      </c>
      <c r="C12" s="34" t="s">
        <v>24</v>
      </c>
      <c r="D12" s="34">
        <v>2</v>
      </c>
      <c r="E12" s="34"/>
      <c r="F12" s="34"/>
      <c r="G12" s="37">
        <f>'T7'!G30+'T8'!G30+'T9'!G30</f>
        <v>841671.2</v>
      </c>
      <c r="H12" s="38">
        <f>G12</f>
        <v>841671.2</v>
      </c>
    </row>
    <row r="13" spans="1:8" ht="27" customHeight="1">
      <c r="A13" s="34">
        <v>2</v>
      </c>
      <c r="B13" s="36" t="s">
        <v>40</v>
      </c>
      <c r="C13" s="34" t="s">
        <v>24</v>
      </c>
      <c r="D13" s="34">
        <v>3</v>
      </c>
      <c r="E13" s="34"/>
      <c r="F13" s="34"/>
      <c r="G13" s="37">
        <f>G12+'nộp ĐP Q.II '!G13</f>
        <v>3604190.8</v>
      </c>
      <c r="H13" s="38">
        <f>G13</f>
        <v>3604190.8</v>
      </c>
    </row>
    <row r="14" spans="1:8" ht="25.5" customHeight="1">
      <c r="A14" s="65" t="s">
        <v>8</v>
      </c>
      <c r="B14" s="35" t="s">
        <v>41</v>
      </c>
      <c r="C14" s="65"/>
      <c r="D14" s="65"/>
      <c r="E14" s="65"/>
      <c r="F14" s="65"/>
      <c r="G14" s="34"/>
      <c r="H14" s="34"/>
    </row>
    <row r="15" spans="1:8" ht="34.5" customHeight="1">
      <c r="A15" s="34">
        <v>1</v>
      </c>
      <c r="B15" s="36" t="s">
        <v>42</v>
      </c>
      <c r="C15" s="34" t="s">
        <v>24</v>
      </c>
      <c r="D15" s="34">
        <v>4</v>
      </c>
      <c r="E15" s="34"/>
      <c r="F15" s="34"/>
      <c r="G15" s="37">
        <f>G12*0.7</f>
        <v>589169.84</v>
      </c>
      <c r="H15" s="37">
        <f>G15</f>
        <v>589169.84</v>
      </c>
    </row>
    <row r="16" spans="1:8" ht="28.5" customHeight="1">
      <c r="A16" s="34" t="s">
        <v>43</v>
      </c>
      <c r="B16" s="36" t="s">
        <v>44</v>
      </c>
      <c r="C16" s="34" t="s">
        <v>24</v>
      </c>
      <c r="D16" s="34">
        <v>5</v>
      </c>
      <c r="E16" s="34"/>
      <c r="F16" s="34"/>
      <c r="G16" s="34">
        <v>0</v>
      </c>
      <c r="H16" s="34">
        <v>0</v>
      </c>
    </row>
    <row r="17" spans="1:8" ht="22.5" customHeight="1">
      <c r="A17" s="34" t="s">
        <v>45</v>
      </c>
      <c r="B17" s="36" t="s">
        <v>46</v>
      </c>
      <c r="C17" s="34" t="s">
        <v>24</v>
      </c>
      <c r="D17" s="34">
        <v>6</v>
      </c>
      <c r="E17" s="34"/>
      <c r="F17" s="34"/>
      <c r="G17" s="34">
        <v>0</v>
      </c>
      <c r="H17" s="34">
        <v>0</v>
      </c>
    </row>
    <row r="18" spans="1:8" ht="24" customHeight="1">
      <c r="A18" s="34" t="s">
        <v>47</v>
      </c>
      <c r="B18" s="36" t="s">
        <v>48</v>
      </c>
      <c r="C18" s="34" t="s">
        <v>24</v>
      </c>
      <c r="D18" s="34">
        <v>7</v>
      </c>
      <c r="E18" s="34"/>
      <c r="F18" s="34"/>
      <c r="G18" s="37">
        <f>G12*0.7</f>
        <v>589169.84</v>
      </c>
      <c r="H18" s="38">
        <f>G18</f>
        <v>589169.84</v>
      </c>
    </row>
    <row r="19" spans="1:8" ht="33.75" customHeight="1">
      <c r="A19" s="65">
        <v>2</v>
      </c>
      <c r="B19" s="36" t="s">
        <v>49</v>
      </c>
      <c r="C19" s="34" t="s">
        <v>24</v>
      </c>
      <c r="D19" s="34">
        <v>8</v>
      </c>
      <c r="E19" s="34"/>
      <c r="F19" s="34"/>
      <c r="G19" s="37">
        <f>G15</f>
        <v>589169.84</v>
      </c>
      <c r="H19" s="37">
        <f>G19</f>
        <v>589169.84</v>
      </c>
    </row>
    <row r="20" spans="1:8" ht="27" customHeight="1">
      <c r="A20" s="34" t="s">
        <v>50</v>
      </c>
      <c r="B20" s="36" t="s">
        <v>44</v>
      </c>
      <c r="C20" s="34" t="s">
        <v>24</v>
      </c>
      <c r="D20" s="34">
        <v>9</v>
      </c>
      <c r="E20" s="34"/>
      <c r="F20" s="34"/>
      <c r="G20" s="34"/>
      <c r="H20" s="34"/>
    </row>
    <row r="21" spans="1:8" ht="30.75" customHeight="1">
      <c r="A21" s="34" t="s">
        <v>51</v>
      </c>
      <c r="B21" s="36" t="s">
        <v>46</v>
      </c>
      <c r="C21" s="34" t="s">
        <v>24</v>
      </c>
      <c r="D21" s="34">
        <v>10</v>
      </c>
      <c r="E21" s="34"/>
      <c r="F21" s="34"/>
      <c r="G21" s="34">
        <v>0</v>
      </c>
      <c r="H21" s="34">
        <v>0</v>
      </c>
    </row>
    <row r="22" spans="1:8" ht="22.5" customHeight="1">
      <c r="A22" s="34" t="s">
        <v>52</v>
      </c>
      <c r="B22" s="36" t="s">
        <v>48</v>
      </c>
      <c r="C22" s="34" t="s">
        <v>24</v>
      </c>
      <c r="D22" s="34">
        <v>11</v>
      </c>
      <c r="E22" s="34"/>
      <c r="F22" s="34"/>
      <c r="G22" s="37">
        <f>G18</f>
        <v>589169.84</v>
      </c>
      <c r="H22" s="37">
        <f>G22</f>
        <v>589169.84</v>
      </c>
    </row>
    <row r="23" spans="1:8" ht="35.25" customHeight="1">
      <c r="A23" s="65" t="s">
        <v>53</v>
      </c>
      <c r="B23" s="35" t="s">
        <v>54</v>
      </c>
      <c r="C23" s="34"/>
      <c r="D23" s="65"/>
      <c r="E23" s="65"/>
      <c r="F23" s="65"/>
      <c r="G23" s="65"/>
      <c r="H23" s="65"/>
    </row>
    <row r="24" spans="1:8" ht="30.75" customHeight="1">
      <c r="A24" s="34">
        <v>1</v>
      </c>
      <c r="B24" s="36" t="s">
        <v>55</v>
      </c>
      <c r="C24" s="34" t="s">
        <v>24</v>
      </c>
      <c r="D24" s="34">
        <v>12</v>
      </c>
      <c r="E24" s="34"/>
      <c r="F24" s="34"/>
      <c r="G24" s="37">
        <f>G12-G15</f>
        <v>252501.36</v>
      </c>
      <c r="H24" s="39">
        <f>G24</f>
        <v>252501.36</v>
      </c>
    </row>
    <row r="25" spans="1:8" ht="36.75" customHeight="1">
      <c r="A25" s="34">
        <v>2</v>
      </c>
      <c r="B25" s="36" t="s">
        <v>56</v>
      </c>
      <c r="C25" s="34" t="s">
        <v>24</v>
      </c>
      <c r="D25" s="34">
        <v>13</v>
      </c>
      <c r="E25" s="34"/>
      <c r="F25" s="34"/>
      <c r="G25" s="37">
        <f>G24+'nộp ĐP Q.II '!G25</f>
        <v>1081257.2400000002</v>
      </c>
      <c r="H25" s="37">
        <f>G25</f>
        <v>1081257.2400000002</v>
      </c>
    </row>
    <row r="26" spans="1:8" ht="38.25" customHeight="1">
      <c r="A26" s="65" t="s">
        <v>57</v>
      </c>
      <c r="B26" s="35" t="s">
        <v>58</v>
      </c>
      <c r="C26" s="34" t="s">
        <v>24</v>
      </c>
      <c r="D26" s="34">
        <v>14</v>
      </c>
      <c r="E26" s="65"/>
      <c r="F26" s="65"/>
      <c r="G26" s="34">
        <v>0</v>
      </c>
      <c r="H26" s="34">
        <v>0</v>
      </c>
    </row>
    <row r="27" spans="1:8">
      <c r="A27" s="28"/>
      <c r="B27" s="77"/>
      <c r="C27" s="77"/>
      <c r="D27" s="77"/>
      <c r="E27" s="77"/>
      <c r="F27" s="77"/>
      <c r="G27" s="77"/>
      <c r="H27" s="77"/>
    </row>
    <row r="28" spans="1:8" ht="18.75">
      <c r="A28" s="77"/>
      <c r="B28" s="77"/>
      <c r="C28" s="77"/>
      <c r="D28" s="77"/>
      <c r="E28" s="77"/>
      <c r="F28" s="77"/>
      <c r="G28" s="41" t="s">
        <v>115</v>
      </c>
      <c r="H28" s="77"/>
    </row>
    <row r="29" spans="1:8" ht="18.75">
      <c r="A29" s="29" t="s">
        <v>25</v>
      </c>
      <c r="B29" s="103" t="s">
        <v>97</v>
      </c>
      <c r="C29" s="77"/>
      <c r="D29" s="77"/>
      <c r="E29" s="77"/>
      <c r="F29" s="77"/>
      <c r="G29" s="66" t="s">
        <v>59</v>
      </c>
      <c r="H29" s="77"/>
    </row>
    <row r="30" spans="1:8" ht="18.75">
      <c r="A30" s="77"/>
      <c r="B30" s="77"/>
      <c r="C30" s="77"/>
      <c r="D30" s="77"/>
      <c r="E30" s="77"/>
      <c r="F30" s="77"/>
      <c r="G30" s="67" t="s">
        <v>101</v>
      </c>
      <c r="H30" s="77"/>
    </row>
    <row r="31" spans="1:8" ht="18.75">
      <c r="A31" s="77"/>
      <c r="B31" s="77"/>
      <c r="C31" s="77"/>
      <c r="D31" s="77"/>
      <c r="E31" s="77"/>
      <c r="F31" s="77"/>
      <c r="G31" s="85"/>
      <c r="H31" s="77"/>
    </row>
    <row r="32" spans="1:8" ht="18.75">
      <c r="A32" s="77"/>
      <c r="B32" s="77"/>
      <c r="C32" s="77"/>
      <c r="D32" s="77"/>
      <c r="E32" s="77"/>
      <c r="F32" s="77"/>
      <c r="G32" s="85"/>
      <c r="H32" s="77"/>
    </row>
    <row r="33" spans="1:8" ht="18.75">
      <c r="A33" s="29"/>
      <c r="B33" s="77"/>
      <c r="C33" s="77"/>
      <c r="D33" s="77"/>
      <c r="E33" s="77"/>
      <c r="F33" s="77"/>
      <c r="G33" s="77"/>
      <c r="H33" s="77"/>
    </row>
    <row r="34" spans="1:8" ht="18.75">
      <c r="A34" s="30"/>
      <c r="B34" s="44"/>
      <c r="C34" s="77"/>
      <c r="D34" s="77"/>
      <c r="E34" s="77"/>
      <c r="F34" s="77"/>
      <c r="G34" s="75"/>
      <c r="H34" s="77"/>
    </row>
    <row r="35" spans="1:8">
      <c r="A35" s="77"/>
      <c r="B35" s="77"/>
      <c r="C35" s="77"/>
      <c r="D35" s="77"/>
      <c r="E35" s="77"/>
      <c r="F35" s="77"/>
      <c r="G35" s="77"/>
      <c r="H35" s="77"/>
    </row>
  </sheetData>
  <mergeCells count="7">
    <mergeCell ref="A7:H7"/>
    <mergeCell ref="A1:C1"/>
    <mergeCell ref="A2:C2"/>
    <mergeCell ref="A3:C3"/>
    <mergeCell ref="A4:H4"/>
    <mergeCell ref="A5:H5"/>
    <mergeCell ref="A6:H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4"/>
  <sheetViews>
    <sheetView topLeftCell="A4" workbookViewId="0">
      <selection activeCell="M33" sqref="M33"/>
    </sheetView>
  </sheetViews>
  <sheetFormatPr defaultRowHeight="15"/>
  <cols>
    <col min="1" max="1" width="6" customWidth="1"/>
    <col min="2" max="2" width="19.42578125" customWidth="1"/>
    <col min="3" max="3" width="10.85546875" customWidth="1"/>
    <col min="4" max="4" width="9.28515625" bestFit="1" customWidth="1"/>
    <col min="5" max="5" width="9.28515625" style="77" customWidth="1"/>
    <col min="6" max="6" width="15.140625" customWidth="1"/>
    <col min="7" max="7" width="12.140625" customWidth="1"/>
    <col min="8" max="8" width="15" customWidth="1"/>
  </cols>
  <sheetData>
    <row r="1" spans="1:8" ht="18.75">
      <c r="A1" s="104" t="s">
        <v>116</v>
      </c>
      <c r="B1" s="104"/>
      <c r="C1" s="104"/>
      <c r="D1" s="104"/>
      <c r="E1" s="104"/>
      <c r="F1" s="104"/>
      <c r="G1" s="104"/>
      <c r="H1" s="104"/>
    </row>
    <row r="2" spans="1:8" ht="18.75">
      <c r="A2" s="104" t="s">
        <v>76</v>
      </c>
      <c r="B2" s="104"/>
      <c r="C2" s="104"/>
      <c r="D2" s="104"/>
      <c r="E2" s="104"/>
      <c r="F2" s="104"/>
      <c r="G2" s="104"/>
      <c r="H2" s="104"/>
    </row>
    <row r="3" spans="1:8" ht="15.75">
      <c r="A3" s="52"/>
      <c r="B3" s="46"/>
      <c r="C3" s="47"/>
      <c r="D3" s="45"/>
      <c r="E3" s="45"/>
      <c r="F3" s="49"/>
      <c r="G3" s="49"/>
      <c r="H3" s="49"/>
    </row>
    <row r="4" spans="1:8" ht="51" customHeight="1">
      <c r="A4" s="108" t="s">
        <v>0</v>
      </c>
      <c r="B4" s="109" t="s">
        <v>26</v>
      </c>
      <c r="C4" s="109" t="s">
        <v>3</v>
      </c>
      <c r="D4" s="124" t="s">
        <v>13</v>
      </c>
      <c r="E4" s="125" t="s">
        <v>86</v>
      </c>
      <c r="F4" s="109" t="s">
        <v>28</v>
      </c>
      <c r="G4" s="114" t="s">
        <v>12</v>
      </c>
      <c r="H4" s="109" t="s">
        <v>14</v>
      </c>
    </row>
    <row r="5" spans="1:8">
      <c r="A5" s="108"/>
      <c r="B5" s="109"/>
      <c r="C5" s="109"/>
      <c r="D5" s="124"/>
      <c r="E5" s="126"/>
      <c r="F5" s="109"/>
      <c r="G5" s="114"/>
      <c r="H5" s="109"/>
    </row>
    <row r="6" spans="1:8" ht="15.75">
      <c r="A6" s="78">
        <v>1</v>
      </c>
      <c r="B6" s="18" t="s">
        <v>69</v>
      </c>
      <c r="C6" s="86">
        <v>4.4000000000000004</v>
      </c>
      <c r="D6" s="86">
        <v>0.5</v>
      </c>
      <c r="E6" s="86">
        <v>0.3</v>
      </c>
      <c r="F6" s="59">
        <f>(C6+D6+E6)*1490000</f>
        <v>7748000</v>
      </c>
      <c r="G6" s="59">
        <f t="shared" ref="G6:G29" si="0">F6*0.01</f>
        <v>77480</v>
      </c>
      <c r="H6" s="71"/>
    </row>
    <row r="7" spans="1:8" ht="15.75">
      <c r="A7" s="78">
        <v>2</v>
      </c>
      <c r="B7" s="20" t="s">
        <v>70</v>
      </c>
      <c r="C7" s="86">
        <v>2.34</v>
      </c>
      <c r="D7" s="86">
        <v>0</v>
      </c>
      <c r="E7" s="86">
        <v>0</v>
      </c>
      <c r="F7" s="59">
        <f t="shared" ref="F7:F29" si="1">(C7+D7+E7)*1490000</f>
        <v>3486600</v>
      </c>
      <c r="G7" s="59">
        <f t="shared" si="0"/>
        <v>34866</v>
      </c>
      <c r="H7" s="71"/>
    </row>
    <row r="8" spans="1:8" ht="15.75">
      <c r="A8" s="78">
        <v>3</v>
      </c>
      <c r="B8" s="20" t="s">
        <v>71</v>
      </c>
      <c r="C8" s="86">
        <v>3.66</v>
      </c>
      <c r="D8" s="86">
        <v>0.2</v>
      </c>
      <c r="E8" s="86"/>
      <c r="F8" s="59">
        <f t="shared" si="1"/>
        <v>5751400.0000000009</v>
      </c>
      <c r="G8" s="59">
        <f t="shared" si="0"/>
        <v>57514.000000000007</v>
      </c>
      <c r="H8" s="71"/>
    </row>
    <row r="9" spans="1:8" ht="15.75">
      <c r="A9" s="78">
        <v>4</v>
      </c>
      <c r="B9" s="20" t="s">
        <v>72</v>
      </c>
      <c r="C9" s="86">
        <v>6.78</v>
      </c>
      <c r="D9" s="86">
        <v>0.65</v>
      </c>
      <c r="E9" s="86"/>
      <c r="F9" s="59">
        <f t="shared" si="1"/>
        <v>11070700</v>
      </c>
      <c r="G9" s="59">
        <f t="shared" si="0"/>
        <v>110707</v>
      </c>
      <c r="H9" s="71"/>
    </row>
    <row r="10" spans="1:8" ht="15.75">
      <c r="A10" s="78">
        <v>5</v>
      </c>
      <c r="B10" s="22"/>
      <c r="C10" s="86"/>
      <c r="D10" s="86"/>
      <c r="E10" s="86"/>
      <c r="F10" s="59">
        <f t="shared" si="1"/>
        <v>0</v>
      </c>
      <c r="G10" s="59">
        <f t="shared" si="0"/>
        <v>0</v>
      </c>
      <c r="H10" s="71"/>
    </row>
    <row r="11" spans="1:8" ht="15.75">
      <c r="A11" s="78">
        <v>6</v>
      </c>
      <c r="B11" s="20"/>
      <c r="C11" s="86"/>
      <c r="D11" s="86"/>
      <c r="E11" s="86"/>
      <c r="F11" s="59">
        <f t="shared" si="1"/>
        <v>0</v>
      </c>
      <c r="G11" s="59">
        <f t="shared" si="0"/>
        <v>0</v>
      </c>
      <c r="H11" s="71"/>
    </row>
    <row r="12" spans="1:8" ht="15.75">
      <c r="A12" s="78">
        <v>7</v>
      </c>
      <c r="B12" s="20"/>
      <c r="C12" s="86"/>
      <c r="D12" s="86"/>
      <c r="E12" s="86"/>
      <c r="F12" s="59">
        <f t="shared" si="1"/>
        <v>0</v>
      </c>
      <c r="G12" s="59">
        <f t="shared" si="0"/>
        <v>0</v>
      </c>
      <c r="H12" s="71"/>
    </row>
    <row r="13" spans="1:8" ht="15.75">
      <c r="A13" s="78">
        <v>8</v>
      </c>
      <c r="B13" s="20"/>
      <c r="C13" s="86"/>
      <c r="D13" s="86"/>
      <c r="E13" s="86"/>
      <c r="F13" s="59">
        <f t="shared" si="1"/>
        <v>0</v>
      </c>
      <c r="G13" s="59">
        <f t="shared" si="0"/>
        <v>0</v>
      </c>
      <c r="H13" s="71"/>
    </row>
    <row r="14" spans="1:8" ht="15.75">
      <c r="A14" s="78">
        <v>9</v>
      </c>
      <c r="B14" s="20"/>
      <c r="C14" s="86"/>
      <c r="D14" s="86"/>
      <c r="E14" s="86"/>
      <c r="F14" s="59">
        <f t="shared" si="1"/>
        <v>0</v>
      </c>
      <c r="G14" s="59">
        <f t="shared" si="0"/>
        <v>0</v>
      </c>
      <c r="H14" s="71"/>
    </row>
    <row r="15" spans="1:8" ht="15.75">
      <c r="A15" s="78">
        <v>10</v>
      </c>
      <c r="B15" s="20"/>
      <c r="C15" s="86"/>
      <c r="D15" s="86"/>
      <c r="E15" s="86"/>
      <c r="F15" s="59">
        <f t="shared" si="1"/>
        <v>0</v>
      </c>
      <c r="G15" s="59">
        <f t="shared" si="0"/>
        <v>0</v>
      </c>
      <c r="H15" s="71"/>
    </row>
    <row r="16" spans="1:8" ht="15.75">
      <c r="A16" s="78">
        <v>11</v>
      </c>
      <c r="B16" s="20"/>
      <c r="C16" s="86"/>
      <c r="D16" s="86"/>
      <c r="E16" s="86"/>
      <c r="F16" s="59">
        <f t="shared" si="1"/>
        <v>0</v>
      </c>
      <c r="G16" s="59">
        <f t="shared" si="0"/>
        <v>0</v>
      </c>
      <c r="H16" s="71"/>
    </row>
    <row r="17" spans="1:8" ht="15.75">
      <c r="A17" s="78">
        <v>12</v>
      </c>
      <c r="B17" s="20"/>
      <c r="C17" s="86"/>
      <c r="D17" s="86"/>
      <c r="E17" s="86"/>
      <c r="F17" s="59">
        <f t="shared" si="1"/>
        <v>0</v>
      </c>
      <c r="G17" s="59">
        <f t="shared" si="0"/>
        <v>0</v>
      </c>
      <c r="H17" s="71"/>
    </row>
    <row r="18" spans="1:8" ht="15.75">
      <c r="A18" s="78">
        <v>13</v>
      </c>
      <c r="B18" s="20"/>
      <c r="C18" s="86"/>
      <c r="D18" s="86"/>
      <c r="E18" s="86"/>
      <c r="F18" s="59">
        <f t="shared" si="1"/>
        <v>0</v>
      </c>
      <c r="G18" s="59">
        <f>F18*0.01</f>
        <v>0</v>
      </c>
      <c r="H18" s="71"/>
    </row>
    <row r="19" spans="1:8" ht="15.75">
      <c r="A19" s="78">
        <v>14</v>
      </c>
      <c r="B19" s="20"/>
      <c r="C19" s="86"/>
      <c r="D19" s="86"/>
      <c r="E19" s="86"/>
      <c r="F19" s="59">
        <f t="shared" si="1"/>
        <v>0</v>
      </c>
      <c r="G19" s="59">
        <f t="shared" si="0"/>
        <v>0</v>
      </c>
      <c r="H19" s="71"/>
    </row>
    <row r="20" spans="1:8" ht="15.75">
      <c r="A20" s="78">
        <v>15</v>
      </c>
      <c r="B20" s="20"/>
      <c r="C20" s="86"/>
      <c r="D20" s="86"/>
      <c r="E20" s="86"/>
      <c r="F20" s="59">
        <f t="shared" si="1"/>
        <v>0</v>
      </c>
      <c r="G20" s="59">
        <f t="shared" si="0"/>
        <v>0</v>
      </c>
      <c r="H20" s="71"/>
    </row>
    <row r="21" spans="1:8" ht="15.75">
      <c r="A21" s="78">
        <v>16</v>
      </c>
      <c r="B21" s="22"/>
      <c r="C21" s="86"/>
      <c r="D21" s="86"/>
      <c r="E21" s="86"/>
      <c r="F21" s="59">
        <f t="shared" si="1"/>
        <v>0</v>
      </c>
      <c r="G21" s="59">
        <f t="shared" si="0"/>
        <v>0</v>
      </c>
      <c r="H21" s="71"/>
    </row>
    <row r="22" spans="1:8" ht="15.75">
      <c r="A22" s="78">
        <v>17</v>
      </c>
      <c r="B22" s="20"/>
      <c r="C22" s="86"/>
      <c r="D22" s="86"/>
      <c r="E22" s="86"/>
      <c r="F22" s="59">
        <f t="shared" si="1"/>
        <v>0</v>
      </c>
      <c r="G22" s="59">
        <f t="shared" si="0"/>
        <v>0</v>
      </c>
      <c r="H22" s="71"/>
    </row>
    <row r="23" spans="1:8" ht="15.75">
      <c r="A23" s="78">
        <v>18</v>
      </c>
      <c r="B23" s="22"/>
      <c r="C23" s="86"/>
      <c r="D23" s="86"/>
      <c r="E23" s="86"/>
      <c r="F23" s="59">
        <f t="shared" si="1"/>
        <v>0</v>
      </c>
      <c r="G23" s="59">
        <f t="shared" si="0"/>
        <v>0</v>
      </c>
      <c r="H23" s="71"/>
    </row>
    <row r="24" spans="1:8" ht="15.75">
      <c r="A24" s="78">
        <v>19</v>
      </c>
      <c r="B24" s="22"/>
      <c r="C24" s="86"/>
      <c r="D24" s="86"/>
      <c r="E24" s="86"/>
      <c r="F24" s="59">
        <f t="shared" si="1"/>
        <v>0</v>
      </c>
      <c r="G24" s="59">
        <f t="shared" si="0"/>
        <v>0</v>
      </c>
      <c r="H24" s="71"/>
    </row>
    <row r="25" spans="1:8" ht="15.75">
      <c r="A25" s="78">
        <v>20</v>
      </c>
      <c r="B25" s="23"/>
      <c r="C25" s="86"/>
      <c r="D25" s="87"/>
      <c r="E25" s="87"/>
      <c r="F25" s="59">
        <f t="shared" si="1"/>
        <v>0</v>
      </c>
      <c r="G25" s="59">
        <f t="shared" si="0"/>
        <v>0</v>
      </c>
      <c r="H25" s="71"/>
    </row>
    <row r="26" spans="1:8" ht="15.75">
      <c r="A26" s="78">
        <v>21</v>
      </c>
      <c r="B26" s="22"/>
      <c r="C26" s="86"/>
      <c r="D26" s="86"/>
      <c r="E26" s="86"/>
      <c r="F26" s="59">
        <f t="shared" si="1"/>
        <v>0</v>
      </c>
      <c r="G26" s="59">
        <f t="shared" si="0"/>
        <v>0</v>
      </c>
      <c r="H26" s="71"/>
    </row>
    <row r="27" spans="1:8" ht="15.75">
      <c r="A27" s="78">
        <v>22</v>
      </c>
      <c r="B27" s="22"/>
      <c r="C27" s="86"/>
      <c r="D27" s="86"/>
      <c r="E27" s="86"/>
      <c r="F27" s="59">
        <f t="shared" si="1"/>
        <v>0</v>
      </c>
      <c r="G27" s="59">
        <f>F27*0.005</f>
        <v>0</v>
      </c>
      <c r="H27" s="62"/>
    </row>
    <row r="28" spans="1:8" ht="15.75">
      <c r="A28" s="78">
        <v>23</v>
      </c>
      <c r="B28" s="22"/>
      <c r="C28" s="86"/>
      <c r="D28" s="86"/>
      <c r="E28" s="86"/>
      <c r="F28" s="59">
        <f t="shared" si="1"/>
        <v>0</v>
      </c>
      <c r="G28" s="59">
        <f t="shared" si="0"/>
        <v>0</v>
      </c>
      <c r="H28" s="71"/>
    </row>
    <row r="29" spans="1:8" ht="15.75">
      <c r="A29" s="78">
        <v>24</v>
      </c>
      <c r="B29" s="22"/>
      <c r="C29" s="86"/>
      <c r="D29" s="86"/>
      <c r="E29" s="86"/>
      <c r="F29" s="59">
        <f t="shared" si="1"/>
        <v>0</v>
      </c>
      <c r="G29" s="59">
        <f t="shared" si="0"/>
        <v>0</v>
      </c>
      <c r="H29" s="71"/>
    </row>
    <row r="30" spans="1:8" ht="19.5">
      <c r="A30" s="105" t="s">
        <v>4</v>
      </c>
      <c r="B30" s="105"/>
      <c r="C30" s="26">
        <f>SUM(C6:C29)</f>
        <v>17.18</v>
      </c>
      <c r="D30" s="26">
        <f t="shared" ref="D30" si="2">SUM(D6:D29)</f>
        <v>1.35</v>
      </c>
      <c r="E30" s="26"/>
      <c r="F30" s="27">
        <f>SUM(F6:F29)</f>
        <v>28056700</v>
      </c>
      <c r="G30" s="27">
        <f>SUM(G6:G29)</f>
        <v>280567</v>
      </c>
      <c r="H30" s="25"/>
    </row>
    <row r="31" spans="1:8" ht="19.5">
      <c r="A31" s="52"/>
      <c r="B31" s="84" t="s">
        <v>15</v>
      </c>
      <c r="C31" s="84"/>
      <c r="D31" s="3"/>
      <c r="E31" s="3"/>
      <c r="F31" s="106" t="s">
        <v>27</v>
      </c>
      <c r="G31" s="106"/>
      <c r="H31" s="4"/>
    </row>
    <row r="32" spans="1:8" ht="18.75">
      <c r="A32" s="53"/>
      <c r="B32" s="5"/>
      <c r="C32" s="6"/>
      <c r="D32" s="7"/>
      <c r="E32" s="7"/>
      <c r="F32" s="7"/>
      <c r="G32" s="7"/>
      <c r="H32" s="7"/>
    </row>
    <row r="33" spans="1:8" ht="18.75">
      <c r="A33" s="53"/>
      <c r="B33" s="5"/>
      <c r="C33" s="6"/>
      <c r="D33" s="7"/>
      <c r="E33" s="7"/>
      <c r="F33" s="7"/>
      <c r="G33" s="7"/>
      <c r="H33" s="7"/>
    </row>
    <row r="34" spans="1:8" ht="18.75">
      <c r="A34" s="53"/>
      <c r="B34" s="5"/>
      <c r="C34" s="6"/>
      <c r="D34" s="7"/>
      <c r="E34" s="7"/>
      <c r="F34" s="7"/>
      <c r="G34" s="7"/>
      <c r="H34" s="7"/>
    </row>
  </sheetData>
  <mergeCells count="12">
    <mergeCell ref="A30:B30"/>
    <mergeCell ref="F31:G31"/>
    <mergeCell ref="A1:H1"/>
    <mergeCell ref="A2:H2"/>
    <mergeCell ref="A4:A5"/>
    <mergeCell ref="B4:B5"/>
    <mergeCell ref="C4:C5"/>
    <mergeCell ref="D4:D5"/>
    <mergeCell ref="F4:F5"/>
    <mergeCell ref="G4:G5"/>
    <mergeCell ref="H4:H5"/>
    <mergeCell ref="E4:E5"/>
  </mergeCell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4"/>
  <sheetViews>
    <sheetView topLeftCell="A13" workbookViewId="0">
      <selection activeCell="G58" sqref="G58"/>
    </sheetView>
  </sheetViews>
  <sheetFormatPr defaultRowHeight="15"/>
  <cols>
    <col min="1" max="1" width="5.7109375" customWidth="1"/>
    <col min="2" max="2" width="17.85546875" customWidth="1"/>
    <col min="5" max="5" width="9.140625" style="77"/>
    <col min="6" max="6" width="11.85546875" customWidth="1"/>
    <col min="7" max="7" width="14.7109375" customWidth="1"/>
    <col min="8" max="8" width="15.28515625" customWidth="1"/>
  </cols>
  <sheetData>
    <row r="1" spans="1:8" ht="18.75">
      <c r="A1" s="104" t="s">
        <v>117</v>
      </c>
      <c r="B1" s="104"/>
      <c r="C1" s="104"/>
      <c r="D1" s="104"/>
      <c r="E1" s="104"/>
      <c r="F1" s="104"/>
      <c r="G1" s="104"/>
      <c r="H1" s="104"/>
    </row>
    <row r="2" spans="1:8" ht="18.75">
      <c r="A2" s="104" t="s">
        <v>77</v>
      </c>
      <c r="B2" s="104"/>
      <c r="C2" s="104"/>
      <c r="D2" s="104"/>
      <c r="E2" s="104"/>
      <c r="F2" s="104"/>
      <c r="G2" s="104"/>
      <c r="H2" s="104"/>
    </row>
    <row r="3" spans="1:8" ht="15.75">
      <c r="A3" s="52"/>
      <c r="B3" s="46"/>
      <c r="C3" s="47"/>
      <c r="D3" s="45"/>
      <c r="E3" s="45"/>
      <c r="F3" s="49"/>
      <c r="G3" s="49"/>
      <c r="H3" s="49"/>
    </row>
    <row r="4" spans="1:8" ht="38.25" customHeight="1">
      <c r="A4" s="108" t="s">
        <v>0</v>
      </c>
      <c r="B4" s="109" t="s">
        <v>26</v>
      </c>
      <c r="C4" s="109" t="s">
        <v>3</v>
      </c>
      <c r="D4" s="124" t="s">
        <v>13</v>
      </c>
      <c r="E4" s="125" t="s">
        <v>87</v>
      </c>
      <c r="F4" s="109" t="s">
        <v>28</v>
      </c>
      <c r="G4" s="114" t="s">
        <v>12</v>
      </c>
      <c r="H4" s="109" t="s">
        <v>14</v>
      </c>
    </row>
    <row r="5" spans="1:8">
      <c r="A5" s="108"/>
      <c r="B5" s="109"/>
      <c r="C5" s="109"/>
      <c r="D5" s="124"/>
      <c r="E5" s="126"/>
      <c r="F5" s="109"/>
      <c r="G5" s="114"/>
      <c r="H5" s="109"/>
    </row>
    <row r="6" spans="1:8" ht="25.5" customHeight="1">
      <c r="A6" s="78">
        <v>1</v>
      </c>
      <c r="B6" s="18" t="s">
        <v>69</v>
      </c>
      <c r="C6" s="86">
        <v>4.4000000000000004</v>
      </c>
      <c r="D6" s="86">
        <v>0.5</v>
      </c>
      <c r="E6" s="86">
        <v>0.3</v>
      </c>
      <c r="F6" s="59">
        <f>(C6+D6+E6)*1490000</f>
        <v>7748000</v>
      </c>
      <c r="G6" s="59">
        <f t="shared" ref="G6:G29" si="0">F6*0.01</f>
        <v>77480</v>
      </c>
      <c r="H6" s="71"/>
    </row>
    <row r="7" spans="1:8" ht="15.75">
      <c r="A7" s="78">
        <v>2</v>
      </c>
      <c r="B7" s="20" t="s">
        <v>70</v>
      </c>
      <c r="C7" s="86">
        <v>2.34</v>
      </c>
      <c r="D7" s="86">
        <v>0</v>
      </c>
      <c r="E7" s="86"/>
      <c r="F7" s="59">
        <f t="shared" ref="F7:F29" si="1">(C7+D7+E7)*1490000</f>
        <v>3486600</v>
      </c>
      <c r="G7" s="59">
        <f t="shared" si="0"/>
        <v>34866</v>
      </c>
      <c r="H7" s="71"/>
    </row>
    <row r="8" spans="1:8" ht="15.75">
      <c r="A8" s="78">
        <v>3</v>
      </c>
      <c r="B8" s="20" t="s">
        <v>71</v>
      </c>
      <c r="C8" s="86">
        <v>3.66</v>
      </c>
      <c r="D8" s="86">
        <v>0.2</v>
      </c>
      <c r="E8" s="86"/>
      <c r="F8" s="59">
        <f t="shared" si="1"/>
        <v>5751400.0000000009</v>
      </c>
      <c r="G8" s="59">
        <f t="shared" si="0"/>
        <v>57514.000000000007</v>
      </c>
      <c r="H8" s="71"/>
    </row>
    <row r="9" spans="1:8" ht="15.75">
      <c r="A9" s="78">
        <v>4</v>
      </c>
      <c r="B9" s="20" t="s">
        <v>72</v>
      </c>
      <c r="C9" s="86">
        <v>6.78</v>
      </c>
      <c r="D9" s="86">
        <v>0.65</v>
      </c>
      <c r="E9" s="86"/>
      <c r="F9" s="59">
        <f t="shared" si="1"/>
        <v>11070700</v>
      </c>
      <c r="G9" s="59">
        <f t="shared" si="0"/>
        <v>110707</v>
      </c>
      <c r="H9" s="71"/>
    </row>
    <row r="10" spans="1:8" ht="15.75">
      <c r="A10" s="78">
        <v>5</v>
      </c>
      <c r="B10" s="22"/>
      <c r="C10" s="86"/>
      <c r="D10" s="86"/>
      <c r="E10" s="86"/>
      <c r="F10" s="59">
        <f t="shared" si="1"/>
        <v>0</v>
      </c>
      <c r="G10" s="59">
        <f t="shared" si="0"/>
        <v>0</v>
      </c>
      <c r="H10" s="71"/>
    </row>
    <row r="11" spans="1:8" ht="15.75">
      <c r="A11" s="78">
        <v>6</v>
      </c>
      <c r="B11" s="20"/>
      <c r="C11" s="86"/>
      <c r="D11" s="86"/>
      <c r="E11" s="86"/>
      <c r="F11" s="59">
        <f t="shared" si="1"/>
        <v>0</v>
      </c>
      <c r="G11" s="59">
        <f t="shared" si="0"/>
        <v>0</v>
      </c>
      <c r="H11" s="71"/>
    </row>
    <row r="12" spans="1:8" ht="15.75">
      <c r="A12" s="78">
        <v>7</v>
      </c>
      <c r="B12" s="20"/>
      <c r="C12" s="86"/>
      <c r="D12" s="86"/>
      <c r="E12" s="86"/>
      <c r="F12" s="59">
        <f t="shared" si="1"/>
        <v>0</v>
      </c>
      <c r="G12" s="59">
        <f t="shared" si="0"/>
        <v>0</v>
      </c>
      <c r="H12" s="71"/>
    </row>
    <row r="13" spans="1:8" ht="15.75">
      <c r="A13" s="78">
        <v>8</v>
      </c>
      <c r="B13" s="20"/>
      <c r="C13" s="86"/>
      <c r="D13" s="86"/>
      <c r="E13" s="86"/>
      <c r="F13" s="59">
        <f t="shared" si="1"/>
        <v>0</v>
      </c>
      <c r="G13" s="59">
        <f t="shared" si="0"/>
        <v>0</v>
      </c>
      <c r="H13" s="71"/>
    </row>
    <row r="14" spans="1:8" ht="15.75">
      <c r="A14" s="78">
        <v>9</v>
      </c>
      <c r="B14" s="20"/>
      <c r="C14" s="86"/>
      <c r="D14" s="86"/>
      <c r="E14" s="86"/>
      <c r="F14" s="59">
        <f t="shared" si="1"/>
        <v>0</v>
      </c>
      <c r="G14" s="59">
        <f t="shared" si="0"/>
        <v>0</v>
      </c>
      <c r="H14" s="71"/>
    </row>
    <row r="15" spans="1:8" ht="15.75">
      <c r="A15" s="78">
        <v>10</v>
      </c>
      <c r="B15" s="20"/>
      <c r="C15" s="86"/>
      <c r="D15" s="86"/>
      <c r="E15" s="86"/>
      <c r="F15" s="59">
        <f t="shared" si="1"/>
        <v>0</v>
      </c>
      <c r="G15" s="59">
        <f t="shared" si="0"/>
        <v>0</v>
      </c>
      <c r="H15" s="71"/>
    </row>
    <row r="16" spans="1:8" ht="15.75">
      <c r="A16" s="78">
        <v>11</v>
      </c>
      <c r="B16" s="20"/>
      <c r="C16" s="86"/>
      <c r="D16" s="86"/>
      <c r="E16" s="86"/>
      <c r="F16" s="59">
        <f t="shared" si="1"/>
        <v>0</v>
      </c>
      <c r="G16" s="59">
        <f t="shared" si="0"/>
        <v>0</v>
      </c>
      <c r="H16" s="71"/>
    </row>
    <row r="17" spans="1:8" ht="15.75">
      <c r="A17" s="78">
        <v>12</v>
      </c>
      <c r="B17" s="20"/>
      <c r="C17" s="86"/>
      <c r="D17" s="86"/>
      <c r="E17" s="86"/>
      <c r="F17" s="59">
        <f t="shared" si="1"/>
        <v>0</v>
      </c>
      <c r="G17" s="59">
        <f t="shared" si="0"/>
        <v>0</v>
      </c>
      <c r="H17" s="71"/>
    </row>
    <row r="18" spans="1:8" ht="15.75">
      <c r="A18" s="78">
        <v>13</v>
      </c>
      <c r="B18" s="20"/>
      <c r="C18" s="86"/>
      <c r="D18" s="86"/>
      <c r="E18" s="86"/>
      <c r="F18" s="59">
        <f t="shared" si="1"/>
        <v>0</v>
      </c>
      <c r="G18" s="59">
        <f>F18*0.01</f>
        <v>0</v>
      </c>
      <c r="H18" s="71"/>
    </row>
    <row r="19" spans="1:8" ht="15.75">
      <c r="A19" s="78">
        <v>14</v>
      </c>
      <c r="B19" s="20"/>
      <c r="C19" s="86"/>
      <c r="D19" s="86"/>
      <c r="E19" s="86"/>
      <c r="F19" s="59">
        <f t="shared" si="1"/>
        <v>0</v>
      </c>
      <c r="G19" s="59">
        <f t="shared" si="0"/>
        <v>0</v>
      </c>
      <c r="H19" s="71"/>
    </row>
    <row r="20" spans="1:8" ht="15.75">
      <c r="A20" s="78">
        <v>15</v>
      </c>
      <c r="B20" s="20"/>
      <c r="C20" s="86"/>
      <c r="D20" s="86"/>
      <c r="E20" s="86"/>
      <c r="F20" s="59">
        <f t="shared" si="1"/>
        <v>0</v>
      </c>
      <c r="G20" s="59">
        <f t="shared" si="0"/>
        <v>0</v>
      </c>
      <c r="H20" s="71"/>
    </row>
    <row r="21" spans="1:8" ht="15.75">
      <c r="A21" s="78">
        <v>16</v>
      </c>
      <c r="B21" s="22"/>
      <c r="C21" s="86"/>
      <c r="D21" s="86"/>
      <c r="E21" s="86"/>
      <c r="F21" s="59">
        <f t="shared" si="1"/>
        <v>0</v>
      </c>
      <c r="G21" s="59">
        <f t="shared" si="0"/>
        <v>0</v>
      </c>
      <c r="H21" s="71"/>
    </row>
    <row r="22" spans="1:8" ht="15.75">
      <c r="A22" s="78">
        <v>17</v>
      </c>
      <c r="B22" s="20"/>
      <c r="C22" s="86"/>
      <c r="D22" s="86"/>
      <c r="E22" s="86"/>
      <c r="F22" s="59">
        <f t="shared" si="1"/>
        <v>0</v>
      </c>
      <c r="G22" s="59">
        <f t="shared" si="0"/>
        <v>0</v>
      </c>
      <c r="H22" s="71"/>
    </row>
    <row r="23" spans="1:8" ht="15.75">
      <c r="A23" s="78">
        <v>18</v>
      </c>
      <c r="B23" s="22"/>
      <c r="C23" s="86"/>
      <c r="D23" s="86"/>
      <c r="E23" s="86"/>
      <c r="F23" s="59">
        <f t="shared" si="1"/>
        <v>0</v>
      </c>
      <c r="G23" s="59">
        <f t="shared" si="0"/>
        <v>0</v>
      </c>
      <c r="H23" s="71"/>
    </row>
    <row r="24" spans="1:8" ht="15.75">
      <c r="A24" s="78">
        <v>19</v>
      </c>
      <c r="B24" s="22"/>
      <c r="C24" s="86"/>
      <c r="D24" s="86"/>
      <c r="E24" s="86"/>
      <c r="F24" s="59">
        <f t="shared" si="1"/>
        <v>0</v>
      </c>
      <c r="G24" s="59">
        <f t="shared" si="0"/>
        <v>0</v>
      </c>
      <c r="H24" s="71"/>
    </row>
    <row r="25" spans="1:8" ht="15.75">
      <c r="A25" s="78">
        <v>20</v>
      </c>
      <c r="B25" s="23"/>
      <c r="C25" s="86"/>
      <c r="D25" s="87"/>
      <c r="E25" s="87"/>
      <c r="F25" s="59">
        <f t="shared" si="1"/>
        <v>0</v>
      </c>
      <c r="G25" s="59">
        <f t="shared" si="0"/>
        <v>0</v>
      </c>
      <c r="H25" s="71"/>
    </row>
    <row r="26" spans="1:8" ht="15.75">
      <c r="A26" s="78">
        <v>21</v>
      </c>
      <c r="B26" s="22"/>
      <c r="C26" s="86"/>
      <c r="D26" s="86"/>
      <c r="E26" s="86"/>
      <c r="F26" s="59">
        <f t="shared" si="1"/>
        <v>0</v>
      </c>
      <c r="G26" s="59">
        <f t="shared" si="0"/>
        <v>0</v>
      </c>
      <c r="H26" s="71"/>
    </row>
    <row r="27" spans="1:8" ht="15.75">
      <c r="A27" s="78">
        <v>22</v>
      </c>
      <c r="B27" s="22"/>
      <c r="C27" s="86"/>
      <c r="D27" s="86"/>
      <c r="E27" s="86"/>
      <c r="F27" s="59">
        <f t="shared" si="1"/>
        <v>0</v>
      </c>
      <c r="G27" s="59">
        <f>F27*0.005</f>
        <v>0</v>
      </c>
      <c r="H27" s="62"/>
    </row>
    <row r="28" spans="1:8" ht="15.75">
      <c r="A28" s="78">
        <v>23</v>
      </c>
      <c r="B28" s="22"/>
      <c r="C28" s="86"/>
      <c r="D28" s="86"/>
      <c r="E28" s="86"/>
      <c r="F28" s="59">
        <f t="shared" si="1"/>
        <v>0</v>
      </c>
      <c r="G28" s="59">
        <f t="shared" si="0"/>
        <v>0</v>
      </c>
      <c r="H28" s="71"/>
    </row>
    <row r="29" spans="1:8" ht="15.75">
      <c r="A29" s="78">
        <v>24</v>
      </c>
      <c r="B29" s="22"/>
      <c r="C29" s="86"/>
      <c r="D29" s="86"/>
      <c r="E29" s="86"/>
      <c r="F29" s="59">
        <f t="shared" si="1"/>
        <v>0</v>
      </c>
      <c r="G29" s="59">
        <f t="shared" si="0"/>
        <v>0</v>
      </c>
      <c r="H29" s="71"/>
    </row>
    <row r="30" spans="1:8" ht="19.5">
      <c r="A30" s="105" t="s">
        <v>4</v>
      </c>
      <c r="B30" s="105"/>
      <c r="C30" s="26">
        <f>SUM(C6:C29)</f>
        <v>17.18</v>
      </c>
      <c r="D30" s="26">
        <f t="shared" ref="D30:E30" si="2">SUM(D6:D29)</f>
        <v>1.35</v>
      </c>
      <c r="E30" s="26">
        <f t="shared" si="2"/>
        <v>0.3</v>
      </c>
      <c r="F30" s="27">
        <f>SUM(F6:F29)</f>
        <v>28056700</v>
      </c>
      <c r="G30" s="27">
        <f>SUM(G6:G29)</f>
        <v>280567</v>
      </c>
      <c r="H30" s="25"/>
    </row>
    <row r="31" spans="1:8" ht="19.5">
      <c r="A31" s="52"/>
      <c r="B31" s="93" t="s">
        <v>97</v>
      </c>
      <c r="C31" s="84"/>
      <c r="D31" s="3"/>
      <c r="E31" s="3"/>
      <c r="F31" s="106" t="s">
        <v>27</v>
      </c>
      <c r="G31" s="106"/>
      <c r="H31" s="4"/>
    </row>
    <row r="32" spans="1:8" ht="18.75">
      <c r="A32" s="53"/>
      <c r="B32" s="5"/>
      <c r="C32" s="6"/>
      <c r="D32" s="7"/>
      <c r="E32" s="7"/>
      <c r="F32" s="128" t="s">
        <v>101</v>
      </c>
      <c r="G32" s="128"/>
      <c r="H32" s="7"/>
    </row>
    <row r="33" spans="1:8" ht="18.75">
      <c r="A33" s="53"/>
      <c r="B33" s="5"/>
      <c r="C33" s="6"/>
      <c r="D33" s="7"/>
      <c r="E33" s="7"/>
      <c r="F33" s="7"/>
      <c r="G33" s="7"/>
      <c r="H33" s="7"/>
    </row>
    <row r="34" spans="1:8" ht="18.75">
      <c r="A34" s="53"/>
      <c r="B34" s="5"/>
      <c r="C34" s="6"/>
      <c r="D34" s="7"/>
      <c r="E34" s="7"/>
      <c r="F34" s="7"/>
      <c r="G34" s="7"/>
      <c r="H34" s="7"/>
    </row>
  </sheetData>
  <mergeCells count="13">
    <mergeCell ref="F32:G32"/>
    <mergeCell ref="A30:B30"/>
    <mergeCell ref="F31:G31"/>
    <mergeCell ref="A1:H1"/>
    <mergeCell ref="A2:H2"/>
    <mergeCell ref="A4:A5"/>
    <mergeCell ref="B4:B5"/>
    <mergeCell ref="C4:C5"/>
    <mergeCell ref="D4:D5"/>
    <mergeCell ref="F4:F5"/>
    <mergeCell ref="G4:G5"/>
    <mergeCell ref="H4:H5"/>
    <mergeCell ref="E4:E5"/>
  </mergeCells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4"/>
  <sheetViews>
    <sheetView topLeftCell="A25" workbookViewId="0">
      <selection activeCell="O38" sqref="O38"/>
    </sheetView>
  </sheetViews>
  <sheetFormatPr defaultRowHeight="15"/>
  <cols>
    <col min="1" max="1" width="6" customWidth="1"/>
    <col min="2" max="2" width="16.42578125" customWidth="1"/>
    <col min="3" max="3" width="10.7109375" customWidth="1"/>
    <col min="5" max="5" width="10.28515625" style="77" customWidth="1"/>
    <col min="6" max="7" width="13" customWidth="1"/>
    <col min="8" max="8" width="13.28515625" customWidth="1"/>
  </cols>
  <sheetData>
    <row r="1" spans="1:8" ht="18.75">
      <c r="A1" s="104" t="s">
        <v>118</v>
      </c>
      <c r="B1" s="104"/>
      <c r="C1" s="104"/>
      <c r="D1" s="104"/>
      <c r="E1" s="104"/>
      <c r="F1" s="104"/>
      <c r="G1" s="104"/>
      <c r="H1" s="104"/>
    </row>
    <row r="2" spans="1:8" ht="18.75">
      <c r="A2" s="104" t="s">
        <v>78</v>
      </c>
      <c r="B2" s="104"/>
      <c r="C2" s="104"/>
      <c r="D2" s="104"/>
      <c r="E2" s="104"/>
      <c r="F2" s="104"/>
      <c r="G2" s="104"/>
      <c r="H2" s="104"/>
    </row>
    <row r="3" spans="1:8" ht="15.75">
      <c r="A3" s="52"/>
      <c r="B3" s="46"/>
      <c r="C3" s="47"/>
      <c r="D3" s="45"/>
      <c r="E3" s="45"/>
      <c r="F3" s="49"/>
      <c r="G3" s="49"/>
      <c r="H3" s="49"/>
    </row>
    <row r="4" spans="1:8" ht="38.25" customHeight="1">
      <c r="A4" s="108" t="s">
        <v>0</v>
      </c>
      <c r="B4" s="109" t="s">
        <v>26</v>
      </c>
      <c r="C4" s="109" t="s">
        <v>3</v>
      </c>
      <c r="D4" s="111" t="s">
        <v>13</v>
      </c>
      <c r="E4" s="122" t="s">
        <v>88</v>
      </c>
      <c r="F4" s="109" t="s">
        <v>28</v>
      </c>
      <c r="G4" s="114" t="s">
        <v>12</v>
      </c>
      <c r="H4" s="109" t="s">
        <v>14</v>
      </c>
    </row>
    <row r="5" spans="1:8" ht="22.5" customHeight="1">
      <c r="A5" s="108"/>
      <c r="B5" s="109"/>
      <c r="C5" s="109"/>
      <c r="D5" s="111"/>
      <c r="E5" s="123"/>
      <c r="F5" s="109"/>
      <c r="G5" s="114"/>
      <c r="H5" s="109"/>
    </row>
    <row r="6" spans="1:8" ht="15.75">
      <c r="A6" s="78">
        <v>1</v>
      </c>
      <c r="B6" s="18" t="s">
        <v>69</v>
      </c>
      <c r="C6" s="86">
        <v>4.4000000000000004</v>
      </c>
      <c r="D6" s="86">
        <v>0.5</v>
      </c>
      <c r="E6" s="86">
        <v>0.3</v>
      </c>
      <c r="F6" s="59">
        <f>(C6+D6+E6)*1490000</f>
        <v>7748000</v>
      </c>
      <c r="G6" s="59">
        <f t="shared" ref="G6:G29" si="0">F6*0.01</f>
        <v>77480</v>
      </c>
      <c r="H6" s="71"/>
    </row>
    <row r="7" spans="1:8" ht="15.75">
      <c r="A7" s="78">
        <v>2</v>
      </c>
      <c r="B7" s="20" t="s">
        <v>70</v>
      </c>
      <c r="C7" s="86">
        <v>2.34</v>
      </c>
      <c r="D7" s="86">
        <v>0</v>
      </c>
      <c r="E7" s="86"/>
      <c r="F7" s="59">
        <f t="shared" ref="F7:F29" si="1">(C7+D7+E7)*1490000</f>
        <v>3486600</v>
      </c>
      <c r="G7" s="59">
        <f t="shared" si="0"/>
        <v>34866</v>
      </c>
      <c r="H7" s="71"/>
    </row>
    <row r="8" spans="1:8" ht="15.75">
      <c r="A8" s="78">
        <v>3</v>
      </c>
      <c r="B8" s="20" t="s">
        <v>71</v>
      </c>
      <c r="C8" s="86">
        <v>3.66</v>
      </c>
      <c r="D8" s="86">
        <v>0.2</v>
      </c>
      <c r="E8" s="86"/>
      <c r="F8" s="59">
        <f t="shared" si="1"/>
        <v>5751400.0000000009</v>
      </c>
      <c r="G8" s="59">
        <f t="shared" si="0"/>
        <v>57514.000000000007</v>
      </c>
      <c r="H8" s="71"/>
    </row>
    <row r="9" spans="1:8" ht="15.75">
      <c r="A9" s="78">
        <v>4</v>
      </c>
      <c r="B9" s="20" t="s">
        <v>72</v>
      </c>
      <c r="C9" s="86">
        <v>6.78</v>
      </c>
      <c r="D9" s="86">
        <v>0.65</v>
      </c>
      <c r="E9" s="86"/>
      <c r="F9" s="59">
        <f t="shared" si="1"/>
        <v>11070700</v>
      </c>
      <c r="G9" s="59">
        <f t="shared" si="0"/>
        <v>110707</v>
      </c>
      <c r="H9" s="71"/>
    </row>
    <row r="10" spans="1:8" ht="15.75">
      <c r="A10" s="78">
        <v>5</v>
      </c>
      <c r="B10" s="22"/>
      <c r="C10" s="86"/>
      <c r="D10" s="86"/>
      <c r="E10" s="86"/>
      <c r="F10" s="59">
        <f t="shared" si="1"/>
        <v>0</v>
      </c>
      <c r="G10" s="59">
        <f t="shared" si="0"/>
        <v>0</v>
      </c>
      <c r="H10" s="71"/>
    </row>
    <row r="11" spans="1:8" ht="15.75">
      <c r="A11" s="78">
        <v>6</v>
      </c>
      <c r="B11" s="20"/>
      <c r="C11" s="86"/>
      <c r="D11" s="86"/>
      <c r="E11" s="86"/>
      <c r="F11" s="59">
        <f t="shared" si="1"/>
        <v>0</v>
      </c>
      <c r="G11" s="59">
        <f t="shared" si="0"/>
        <v>0</v>
      </c>
      <c r="H11" s="71"/>
    </row>
    <row r="12" spans="1:8" ht="15.75">
      <c r="A12" s="78">
        <v>7</v>
      </c>
      <c r="B12" s="20"/>
      <c r="C12" s="86"/>
      <c r="D12" s="86"/>
      <c r="E12" s="86"/>
      <c r="F12" s="59">
        <f t="shared" si="1"/>
        <v>0</v>
      </c>
      <c r="G12" s="59">
        <f t="shared" si="0"/>
        <v>0</v>
      </c>
      <c r="H12" s="71"/>
    </row>
    <row r="13" spans="1:8" ht="15.75">
      <c r="A13" s="78">
        <v>8</v>
      </c>
      <c r="B13" s="20"/>
      <c r="C13" s="86"/>
      <c r="D13" s="86"/>
      <c r="E13" s="86"/>
      <c r="F13" s="59">
        <f t="shared" si="1"/>
        <v>0</v>
      </c>
      <c r="G13" s="59">
        <f t="shared" si="0"/>
        <v>0</v>
      </c>
      <c r="H13" s="71"/>
    </row>
    <row r="14" spans="1:8" ht="15.75">
      <c r="A14" s="78">
        <v>9</v>
      </c>
      <c r="B14" s="20"/>
      <c r="C14" s="86"/>
      <c r="D14" s="86"/>
      <c r="E14" s="86"/>
      <c r="F14" s="59">
        <f t="shared" si="1"/>
        <v>0</v>
      </c>
      <c r="G14" s="59">
        <f t="shared" si="0"/>
        <v>0</v>
      </c>
      <c r="H14" s="71"/>
    </row>
    <row r="15" spans="1:8" ht="15.75">
      <c r="A15" s="78">
        <v>10</v>
      </c>
      <c r="B15" s="20"/>
      <c r="C15" s="86"/>
      <c r="D15" s="86"/>
      <c r="E15" s="86"/>
      <c r="F15" s="59">
        <f t="shared" si="1"/>
        <v>0</v>
      </c>
      <c r="G15" s="59">
        <f t="shared" si="0"/>
        <v>0</v>
      </c>
      <c r="H15" s="71"/>
    </row>
    <row r="16" spans="1:8" ht="15.75">
      <c r="A16" s="78">
        <v>11</v>
      </c>
      <c r="B16" s="20"/>
      <c r="C16" s="86"/>
      <c r="D16" s="86"/>
      <c r="E16" s="86"/>
      <c r="F16" s="59">
        <f t="shared" si="1"/>
        <v>0</v>
      </c>
      <c r="G16" s="59">
        <f t="shared" si="0"/>
        <v>0</v>
      </c>
      <c r="H16" s="71"/>
    </row>
    <row r="17" spans="1:8" ht="15.75">
      <c r="A17" s="78">
        <v>12</v>
      </c>
      <c r="B17" s="20"/>
      <c r="C17" s="86"/>
      <c r="D17" s="86"/>
      <c r="E17" s="86"/>
      <c r="F17" s="59">
        <f t="shared" si="1"/>
        <v>0</v>
      </c>
      <c r="G17" s="59">
        <f t="shared" si="0"/>
        <v>0</v>
      </c>
      <c r="H17" s="71"/>
    </row>
    <row r="18" spans="1:8" ht="15.75">
      <c r="A18" s="78">
        <v>13</v>
      </c>
      <c r="B18" s="20"/>
      <c r="C18" s="86"/>
      <c r="D18" s="86"/>
      <c r="E18" s="86"/>
      <c r="F18" s="59">
        <f t="shared" si="1"/>
        <v>0</v>
      </c>
      <c r="G18" s="59">
        <f>F18*0.01</f>
        <v>0</v>
      </c>
      <c r="H18" s="71"/>
    </row>
    <row r="19" spans="1:8" ht="15.75">
      <c r="A19" s="78">
        <v>14</v>
      </c>
      <c r="B19" s="20"/>
      <c r="C19" s="86"/>
      <c r="D19" s="86"/>
      <c r="E19" s="86"/>
      <c r="F19" s="59">
        <f t="shared" si="1"/>
        <v>0</v>
      </c>
      <c r="G19" s="59">
        <f t="shared" si="0"/>
        <v>0</v>
      </c>
      <c r="H19" s="71"/>
    </row>
    <row r="20" spans="1:8" ht="15.75">
      <c r="A20" s="78">
        <v>15</v>
      </c>
      <c r="B20" s="20"/>
      <c r="C20" s="86"/>
      <c r="D20" s="86"/>
      <c r="E20" s="86"/>
      <c r="F20" s="59">
        <f t="shared" si="1"/>
        <v>0</v>
      </c>
      <c r="G20" s="59">
        <f t="shared" si="0"/>
        <v>0</v>
      </c>
      <c r="H20" s="71"/>
    </row>
    <row r="21" spans="1:8" ht="15.75">
      <c r="A21" s="78">
        <v>16</v>
      </c>
      <c r="B21" s="22"/>
      <c r="C21" s="86"/>
      <c r="D21" s="86"/>
      <c r="E21" s="86"/>
      <c r="F21" s="59">
        <f t="shared" si="1"/>
        <v>0</v>
      </c>
      <c r="G21" s="59">
        <f t="shared" si="0"/>
        <v>0</v>
      </c>
      <c r="H21" s="71"/>
    </row>
    <row r="22" spans="1:8" ht="15.75">
      <c r="A22" s="78">
        <v>17</v>
      </c>
      <c r="B22" s="20"/>
      <c r="C22" s="86"/>
      <c r="D22" s="86"/>
      <c r="E22" s="86"/>
      <c r="F22" s="59">
        <f t="shared" si="1"/>
        <v>0</v>
      </c>
      <c r="G22" s="59">
        <f t="shared" si="0"/>
        <v>0</v>
      </c>
      <c r="H22" s="71"/>
    </row>
    <row r="23" spans="1:8" ht="15.75">
      <c r="A23" s="78">
        <v>18</v>
      </c>
      <c r="B23" s="22"/>
      <c r="C23" s="86"/>
      <c r="D23" s="86"/>
      <c r="E23" s="86"/>
      <c r="F23" s="59">
        <f t="shared" si="1"/>
        <v>0</v>
      </c>
      <c r="G23" s="59">
        <f t="shared" si="0"/>
        <v>0</v>
      </c>
      <c r="H23" s="71"/>
    </row>
    <row r="24" spans="1:8" ht="15.75">
      <c r="A24" s="78">
        <v>19</v>
      </c>
      <c r="B24" s="22"/>
      <c r="C24" s="86"/>
      <c r="D24" s="86"/>
      <c r="E24" s="86"/>
      <c r="F24" s="59">
        <f t="shared" si="1"/>
        <v>0</v>
      </c>
      <c r="G24" s="59">
        <f t="shared" si="0"/>
        <v>0</v>
      </c>
      <c r="H24" s="71"/>
    </row>
    <row r="25" spans="1:8" ht="15.75">
      <c r="A25" s="78">
        <v>20</v>
      </c>
      <c r="B25" s="23"/>
      <c r="C25" s="86"/>
      <c r="D25" s="87"/>
      <c r="E25" s="87"/>
      <c r="F25" s="59">
        <f t="shared" si="1"/>
        <v>0</v>
      </c>
      <c r="G25" s="59">
        <f t="shared" si="0"/>
        <v>0</v>
      </c>
      <c r="H25" s="71"/>
    </row>
    <row r="26" spans="1:8" ht="15.75">
      <c r="A26" s="78">
        <v>21</v>
      </c>
      <c r="B26" s="22"/>
      <c r="C26" s="86"/>
      <c r="D26" s="86"/>
      <c r="E26" s="86"/>
      <c r="F26" s="59">
        <f t="shared" si="1"/>
        <v>0</v>
      </c>
      <c r="G26" s="59">
        <f t="shared" si="0"/>
        <v>0</v>
      </c>
      <c r="H26" s="71"/>
    </row>
    <row r="27" spans="1:8" ht="15.75">
      <c r="A27" s="78">
        <v>22</v>
      </c>
      <c r="B27" s="22"/>
      <c r="C27" s="86"/>
      <c r="D27" s="86"/>
      <c r="E27" s="86"/>
      <c r="F27" s="59">
        <f t="shared" si="1"/>
        <v>0</v>
      </c>
      <c r="G27" s="59">
        <f>F27*0.005</f>
        <v>0</v>
      </c>
      <c r="H27" s="62"/>
    </row>
    <row r="28" spans="1:8" ht="15.75">
      <c r="A28" s="78">
        <v>23</v>
      </c>
      <c r="B28" s="22"/>
      <c r="C28" s="86"/>
      <c r="D28" s="86"/>
      <c r="E28" s="86"/>
      <c r="F28" s="59">
        <f t="shared" si="1"/>
        <v>0</v>
      </c>
      <c r="G28" s="59">
        <f t="shared" si="0"/>
        <v>0</v>
      </c>
      <c r="H28" s="71"/>
    </row>
    <row r="29" spans="1:8" ht="15.75">
      <c r="A29" s="78">
        <v>24</v>
      </c>
      <c r="B29" s="22"/>
      <c r="C29" s="86"/>
      <c r="D29" s="86"/>
      <c r="E29" s="86"/>
      <c r="F29" s="59">
        <f t="shared" si="1"/>
        <v>0</v>
      </c>
      <c r="G29" s="59">
        <f t="shared" si="0"/>
        <v>0</v>
      </c>
      <c r="H29" s="71"/>
    </row>
    <row r="30" spans="1:8" ht="19.5">
      <c r="A30" s="105" t="s">
        <v>4</v>
      </c>
      <c r="B30" s="105"/>
      <c r="C30" s="26">
        <f>SUM(C6:C29)</f>
        <v>17.18</v>
      </c>
      <c r="D30" s="26">
        <f t="shared" ref="D30:E30" si="2">SUM(D6:D29)</f>
        <v>1.35</v>
      </c>
      <c r="E30" s="26">
        <f t="shared" si="2"/>
        <v>0.3</v>
      </c>
      <c r="F30" s="27">
        <f>SUM(F6:F29)</f>
        <v>28056700</v>
      </c>
      <c r="G30" s="27">
        <f>SUM(G6:G29)</f>
        <v>280567</v>
      </c>
      <c r="H30" s="25"/>
    </row>
    <row r="31" spans="1:8" ht="19.5">
      <c r="A31" s="52"/>
      <c r="B31" s="101" t="s">
        <v>97</v>
      </c>
      <c r="C31" s="84"/>
      <c r="D31" s="3"/>
      <c r="E31" s="3"/>
      <c r="F31" s="106" t="s">
        <v>27</v>
      </c>
      <c r="G31" s="106"/>
      <c r="H31" s="4"/>
    </row>
    <row r="32" spans="1:8" ht="18.75">
      <c r="A32" s="53"/>
      <c r="B32" s="5"/>
      <c r="C32" s="6"/>
      <c r="D32" s="7"/>
      <c r="E32" s="7"/>
      <c r="F32" s="128" t="s">
        <v>101</v>
      </c>
      <c r="G32" s="128"/>
      <c r="H32" s="7"/>
    </row>
    <row r="33" spans="1:8" ht="18.75">
      <c r="A33" s="53"/>
      <c r="B33" s="5"/>
      <c r="C33" s="6"/>
      <c r="D33" s="7"/>
      <c r="E33" s="7"/>
      <c r="F33" s="7"/>
      <c r="G33" s="7"/>
      <c r="H33" s="7"/>
    </row>
    <row r="34" spans="1:8" ht="18.75">
      <c r="A34" s="53"/>
      <c r="B34" s="5"/>
      <c r="C34" s="6"/>
      <c r="D34" s="7"/>
      <c r="E34" s="7"/>
      <c r="F34" s="7"/>
      <c r="G34" s="7"/>
      <c r="H34" s="7"/>
    </row>
  </sheetData>
  <mergeCells count="13">
    <mergeCell ref="F32:G32"/>
    <mergeCell ref="A30:B30"/>
    <mergeCell ref="F31:G31"/>
    <mergeCell ref="A1:H1"/>
    <mergeCell ref="A2:H2"/>
    <mergeCell ref="A4:A5"/>
    <mergeCell ref="B4:B5"/>
    <mergeCell ref="C4:C5"/>
    <mergeCell ref="D4:D5"/>
    <mergeCell ref="F4:F5"/>
    <mergeCell ref="G4:G5"/>
    <mergeCell ref="H4:H5"/>
    <mergeCell ref="E4:E5"/>
  </mergeCells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25" workbookViewId="0">
      <selection activeCell="L15" sqref="L15"/>
    </sheetView>
  </sheetViews>
  <sheetFormatPr defaultRowHeight="15"/>
  <cols>
    <col min="1" max="1" width="5.42578125" customWidth="1"/>
    <col min="2" max="2" width="35.140625" customWidth="1"/>
    <col min="3" max="3" width="10.85546875" customWidth="1"/>
    <col min="4" max="4" width="7" customWidth="1"/>
    <col min="5" max="5" width="9.85546875" customWidth="1"/>
    <col min="6" max="6" width="8.7109375" customWidth="1"/>
    <col min="7" max="7" width="11.28515625" customWidth="1"/>
    <col min="8" max="8" width="12.5703125" customWidth="1"/>
  </cols>
  <sheetData>
    <row r="1" spans="1:8" ht="19.5">
      <c r="A1" s="116" t="s">
        <v>119</v>
      </c>
      <c r="B1" s="116"/>
      <c r="C1" s="116"/>
      <c r="D1" s="40"/>
      <c r="E1" s="40"/>
      <c r="F1" s="40"/>
      <c r="G1" s="40"/>
      <c r="H1" s="31" t="s">
        <v>10</v>
      </c>
    </row>
    <row r="2" spans="1:8" ht="15.75">
      <c r="A2" s="117" t="s">
        <v>29</v>
      </c>
      <c r="B2" s="117"/>
      <c r="C2" s="117"/>
      <c r="D2" s="40"/>
      <c r="E2" s="40"/>
      <c r="F2" s="40"/>
      <c r="G2" s="40"/>
      <c r="H2" s="40"/>
    </row>
    <row r="3" spans="1:8">
      <c r="A3" s="118" t="s">
        <v>9</v>
      </c>
      <c r="B3" s="118"/>
      <c r="C3" s="118"/>
      <c r="D3" s="32"/>
      <c r="E3" s="77"/>
      <c r="F3" s="77"/>
      <c r="G3" s="77"/>
      <c r="H3" s="77"/>
    </row>
    <row r="4" spans="1:8" ht="15" customHeight="1">
      <c r="A4" s="119" t="s">
        <v>30</v>
      </c>
      <c r="B4" s="119"/>
      <c r="C4" s="119"/>
      <c r="D4" s="119"/>
      <c r="E4" s="119"/>
      <c r="F4" s="119"/>
      <c r="G4" s="119"/>
      <c r="H4" s="119"/>
    </row>
    <row r="5" spans="1:8" ht="18" customHeight="1">
      <c r="A5" s="120" t="s">
        <v>31</v>
      </c>
      <c r="B5" s="120"/>
      <c r="C5" s="120"/>
      <c r="D5" s="120"/>
      <c r="E5" s="120"/>
      <c r="F5" s="120"/>
      <c r="G5" s="120"/>
      <c r="H5" s="120"/>
    </row>
    <row r="6" spans="1:8" ht="18.75" customHeight="1">
      <c r="A6" s="121" t="s">
        <v>79</v>
      </c>
      <c r="B6" s="121"/>
      <c r="C6" s="121"/>
      <c r="D6" s="121"/>
      <c r="E6" s="121"/>
      <c r="F6" s="121"/>
      <c r="G6" s="121"/>
      <c r="H6" s="121"/>
    </row>
    <row r="7" spans="1:8" ht="12" customHeight="1">
      <c r="A7" s="115" t="s">
        <v>16</v>
      </c>
      <c r="B7" s="115"/>
      <c r="C7" s="115"/>
      <c r="D7" s="115"/>
      <c r="E7" s="115"/>
      <c r="F7" s="115"/>
      <c r="G7" s="115"/>
      <c r="H7" s="115"/>
    </row>
    <row r="8" spans="1:8" ht="38.25">
      <c r="A8" s="33" t="s">
        <v>0</v>
      </c>
      <c r="B8" s="33" t="s">
        <v>17</v>
      </c>
      <c r="C8" s="33" t="s">
        <v>18</v>
      </c>
      <c r="D8" s="33" t="s">
        <v>19</v>
      </c>
      <c r="E8" s="33" t="s">
        <v>32</v>
      </c>
      <c r="F8" s="33" t="s">
        <v>33</v>
      </c>
      <c r="G8" s="33" t="s">
        <v>34</v>
      </c>
      <c r="H8" s="33" t="s">
        <v>35</v>
      </c>
    </row>
    <row r="9" spans="1:8" ht="15.75">
      <c r="A9" s="65" t="s">
        <v>5</v>
      </c>
      <c r="B9" s="34" t="s">
        <v>20</v>
      </c>
      <c r="C9" s="34" t="s">
        <v>21</v>
      </c>
      <c r="D9" s="34" t="s">
        <v>22</v>
      </c>
      <c r="E9" s="34">
        <v>1</v>
      </c>
      <c r="F9" s="34">
        <v>2</v>
      </c>
      <c r="G9" s="34">
        <v>3</v>
      </c>
      <c r="H9" s="34" t="s">
        <v>36</v>
      </c>
    </row>
    <row r="10" spans="1:8" ht="33" customHeight="1">
      <c r="A10" s="65" t="s">
        <v>6</v>
      </c>
      <c r="B10" s="35" t="s">
        <v>37</v>
      </c>
      <c r="C10" s="34" t="s">
        <v>23</v>
      </c>
      <c r="D10" s="34">
        <v>1</v>
      </c>
      <c r="E10" s="65"/>
      <c r="F10" s="65"/>
      <c r="G10" s="65">
        <v>25</v>
      </c>
      <c r="H10" s="65"/>
    </row>
    <row r="11" spans="1:8" ht="27.75" customHeight="1">
      <c r="A11" s="65" t="s">
        <v>7</v>
      </c>
      <c r="B11" s="35" t="s">
        <v>38</v>
      </c>
      <c r="C11" s="65"/>
      <c r="D11" s="65"/>
      <c r="E11" s="65"/>
      <c r="F11" s="65"/>
      <c r="G11" s="65"/>
      <c r="H11" s="65"/>
    </row>
    <row r="12" spans="1:8" ht="24.75" customHeight="1">
      <c r="A12" s="34">
        <v>1</v>
      </c>
      <c r="B12" s="36" t="s">
        <v>39</v>
      </c>
      <c r="C12" s="34" t="s">
        <v>24</v>
      </c>
      <c r="D12" s="34">
        <v>2</v>
      </c>
      <c r="E12" s="34"/>
      <c r="F12" s="34"/>
      <c r="G12" s="37">
        <f>'T10'!G30+'T11'!G30+'t12'!G30</f>
        <v>841701</v>
      </c>
      <c r="H12" s="38">
        <f>G12</f>
        <v>841701</v>
      </c>
    </row>
    <row r="13" spans="1:8" ht="33" customHeight="1">
      <c r="A13" s="34">
        <v>2</v>
      </c>
      <c r="B13" s="36" t="s">
        <v>40</v>
      </c>
      <c r="C13" s="34" t="s">
        <v>24</v>
      </c>
      <c r="D13" s="34">
        <v>3</v>
      </c>
      <c r="E13" s="34"/>
      <c r="F13" s="34"/>
      <c r="G13" s="37">
        <f>G12+'Nop q3'!G13</f>
        <v>4445891.8</v>
      </c>
      <c r="H13" s="38">
        <f>G13</f>
        <v>4445891.8</v>
      </c>
    </row>
    <row r="14" spans="1:8" ht="33.75" customHeight="1">
      <c r="A14" s="65" t="s">
        <v>8</v>
      </c>
      <c r="B14" s="35" t="s">
        <v>41</v>
      </c>
      <c r="C14" s="65"/>
      <c r="D14" s="65"/>
      <c r="E14" s="65"/>
      <c r="F14" s="65"/>
      <c r="G14" s="34"/>
      <c r="H14" s="34"/>
    </row>
    <row r="15" spans="1:8" ht="28.5" customHeight="1">
      <c r="A15" s="34">
        <v>1</v>
      </c>
      <c r="B15" s="36" t="s">
        <v>42</v>
      </c>
      <c r="C15" s="34" t="s">
        <v>24</v>
      </c>
      <c r="D15" s="34">
        <v>4</v>
      </c>
      <c r="E15" s="34"/>
      <c r="F15" s="34"/>
      <c r="G15" s="37">
        <f>G12*0.7</f>
        <v>589190.69999999995</v>
      </c>
      <c r="H15" s="37">
        <f>G15</f>
        <v>589190.69999999995</v>
      </c>
    </row>
    <row r="16" spans="1:8" ht="25.5" customHeight="1">
      <c r="A16" s="34" t="s">
        <v>43</v>
      </c>
      <c r="B16" s="36" t="s">
        <v>44</v>
      </c>
      <c r="C16" s="34" t="s">
        <v>24</v>
      </c>
      <c r="D16" s="34">
        <v>5</v>
      </c>
      <c r="E16" s="34"/>
      <c r="F16" s="34"/>
      <c r="G16" s="34">
        <v>0</v>
      </c>
      <c r="H16" s="34">
        <v>0</v>
      </c>
    </row>
    <row r="17" spans="1:8" ht="22.5" customHeight="1">
      <c r="A17" s="34" t="s">
        <v>45</v>
      </c>
      <c r="B17" s="36" t="s">
        <v>46</v>
      </c>
      <c r="C17" s="34" t="s">
        <v>24</v>
      </c>
      <c r="D17" s="34">
        <v>6</v>
      </c>
      <c r="E17" s="34"/>
      <c r="F17" s="34"/>
      <c r="G17" s="34">
        <v>0</v>
      </c>
      <c r="H17" s="34">
        <v>0</v>
      </c>
    </row>
    <row r="18" spans="1:8" ht="26.25" customHeight="1">
      <c r="A18" s="34" t="s">
        <v>47</v>
      </c>
      <c r="B18" s="36" t="s">
        <v>48</v>
      </c>
      <c r="C18" s="34" t="s">
        <v>24</v>
      </c>
      <c r="D18" s="34">
        <v>7</v>
      </c>
      <c r="E18" s="34"/>
      <c r="F18" s="34"/>
      <c r="G18" s="37">
        <f>G12*0.7</f>
        <v>589190.69999999995</v>
      </c>
      <c r="H18" s="38">
        <f>G18</f>
        <v>589190.69999999995</v>
      </c>
    </row>
    <row r="19" spans="1:8" ht="35.25" customHeight="1">
      <c r="A19" s="65">
        <v>2</v>
      </c>
      <c r="B19" s="36" t="s">
        <v>49</v>
      </c>
      <c r="C19" s="34" t="s">
        <v>24</v>
      </c>
      <c r="D19" s="34">
        <v>8</v>
      </c>
      <c r="E19" s="34"/>
      <c r="F19" s="34"/>
      <c r="G19" s="37">
        <f>G15</f>
        <v>589190.69999999995</v>
      </c>
      <c r="H19" s="37">
        <f>G19</f>
        <v>589190.69999999995</v>
      </c>
    </row>
    <row r="20" spans="1:8" ht="25.5" customHeight="1">
      <c r="A20" s="34" t="s">
        <v>50</v>
      </c>
      <c r="B20" s="36" t="s">
        <v>44</v>
      </c>
      <c r="C20" s="34" t="s">
        <v>24</v>
      </c>
      <c r="D20" s="34">
        <v>9</v>
      </c>
      <c r="E20" s="34"/>
      <c r="F20" s="34"/>
      <c r="G20" s="34"/>
      <c r="H20" s="34"/>
    </row>
    <row r="21" spans="1:8" ht="27" customHeight="1">
      <c r="A21" s="34" t="s">
        <v>51</v>
      </c>
      <c r="B21" s="36" t="s">
        <v>46</v>
      </c>
      <c r="C21" s="34" t="s">
        <v>24</v>
      </c>
      <c r="D21" s="34">
        <v>10</v>
      </c>
      <c r="E21" s="34"/>
      <c r="F21" s="34"/>
      <c r="G21" s="34">
        <v>0</v>
      </c>
      <c r="H21" s="34">
        <v>0</v>
      </c>
    </row>
    <row r="22" spans="1:8" ht="21.75" customHeight="1">
      <c r="A22" s="34" t="s">
        <v>52</v>
      </c>
      <c r="B22" s="36" t="s">
        <v>48</v>
      </c>
      <c r="C22" s="34" t="s">
        <v>24</v>
      </c>
      <c r="D22" s="34">
        <v>11</v>
      </c>
      <c r="E22" s="34"/>
      <c r="F22" s="34"/>
      <c r="G22" s="37">
        <f>G18</f>
        <v>589190.69999999995</v>
      </c>
      <c r="H22" s="37">
        <f>G22</f>
        <v>589190.69999999995</v>
      </c>
    </row>
    <row r="23" spans="1:8" ht="33" customHeight="1">
      <c r="A23" s="65" t="s">
        <v>53</v>
      </c>
      <c r="B23" s="35" t="s">
        <v>54</v>
      </c>
      <c r="C23" s="34"/>
      <c r="D23" s="65"/>
      <c r="E23" s="65"/>
      <c r="F23" s="65"/>
      <c r="G23" s="65"/>
      <c r="H23" s="65"/>
    </row>
    <row r="24" spans="1:8" ht="23.25" customHeight="1">
      <c r="A24" s="34">
        <v>1</v>
      </c>
      <c r="B24" s="36" t="s">
        <v>55</v>
      </c>
      <c r="C24" s="34" t="s">
        <v>24</v>
      </c>
      <c r="D24" s="34">
        <v>12</v>
      </c>
      <c r="E24" s="34"/>
      <c r="F24" s="34"/>
      <c r="G24" s="37">
        <f>G12-G15</f>
        <v>252510.30000000005</v>
      </c>
      <c r="H24" s="39">
        <f>G24</f>
        <v>252510.30000000005</v>
      </c>
    </row>
    <row r="25" spans="1:8" ht="31.5" customHeight="1">
      <c r="A25" s="34">
        <v>2</v>
      </c>
      <c r="B25" s="36" t="s">
        <v>56</v>
      </c>
      <c r="C25" s="34" t="s">
        <v>24</v>
      </c>
      <c r="D25" s="34">
        <v>13</v>
      </c>
      <c r="E25" s="34"/>
      <c r="F25" s="34"/>
      <c r="G25" s="37">
        <f>G24+'nộp ĐP Q.II '!G25</f>
        <v>1081266.1800000002</v>
      </c>
      <c r="H25" s="37">
        <f>G25</f>
        <v>1081266.1800000002</v>
      </c>
    </row>
    <row r="26" spans="1:8" ht="46.5" customHeight="1">
      <c r="A26" s="65" t="s">
        <v>57</v>
      </c>
      <c r="B26" s="35" t="s">
        <v>58</v>
      </c>
      <c r="C26" s="34" t="s">
        <v>24</v>
      </c>
      <c r="D26" s="34">
        <v>14</v>
      </c>
      <c r="E26" s="65"/>
      <c r="F26" s="65"/>
      <c r="G26" s="34">
        <v>0</v>
      </c>
      <c r="H26" s="34">
        <v>0</v>
      </c>
    </row>
    <row r="27" spans="1:8">
      <c r="A27" s="28"/>
      <c r="B27" s="77"/>
      <c r="C27" s="77"/>
      <c r="D27" s="77"/>
      <c r="E27" s="77"/>
      <c r="F27" s="77"/>
      <c r="G27" s="77"/>
      <c r="H27" s="77"/>
    </row>
    <row r="28" spans="1:8" ht="18.75">
      <c r="A28" s="77"/>
      <c r="B28" s="77"/>
      <c r="C28" s="77"/>
      <c r="D28" s="77"/>
      <c r="E28" s="77"/>
      <c r="F28" s="77"/>
      <c r="G28" s="41" t="s">
        <v>115</v>
      </c>
      <c r="H28" s="77"/>
    </row>
    <row r="29" spans="1:8" ht="18.75">
      <c r="A29" s="29" t="s">
        <v>25</v>
      </c>
      <c r="B29" s="103" t="s">
        <v>97</v>
      </c>
      <c r="C29" s="77"/>
      <c r="D29" s="77"/>
      <c r="E29" s="77"/>
      <c r="F29" s="77"/>
      <c r="G29" s="66" t="s">
        <v>59</v>
      </c>
      <c r="H29" s="77"/>
    </row>
    <row r="30" spans="1:8" ht="18.75">
      <c r="A30" s="77"/>
      <c r="B30" s="77"/>
      <c r="C30" s="77"/>
      <c r="D30" s="77"/>
      <c r="E30" s="77"/>
      <c r="F30" s="77"/>
      <c r="G30" s="67" t="s">
        <v>120</v>
      </c>
      <c r="H30" s="77"/>
    </row>
    <row r="31" spans="1:8" ht="18.75">
      <c r="A31" s="77"/>
      <c r="B31" s="77"/>
      <c r="C31" s="77"/>
      <c r="D31" s="77"/>
      <c r="E31" s="77"/>
      <c r="F31" s="77"/>
      <c r="G31" s="85"/>
      <c r="H31" s="77"/>
    </row>
    <row r="32" spans="1:8" ht="18.75">
      <c r="A32" s="77"/>
      <c r="B32" s="77"/>
      <c r="C32" s="77"/>
      <c r="D32" s="77"/>
      <c r="E32" s="77"/>
      <c r="F32" s="77"/>
      <c r="G32" s="85"/>
      <c r="H32" s="77"/>
    </row>
    <row r="33" spans="1:8" ht="18.75">
      <c r="A33" s="29"/>
      <c r="B33" s="77"/>
      <c r="C33" s="77"/>
      <c r="D33" s="77"/>
      <c r="E33" s="77"/>
      <c r="F33" s="77"/>
      <c r="G33" s="77"/>
      <c r="H33" s="77"/>
    </row>
    <row r="34" spans="1:8" ht="18.75">
      <c r="A34" s="30"/>
      <c r="B34" s="44"/>
      <c r="C34" s="77"/>
      <c r="D34" s="77"/>
      <c r="E34" s="77"/>
      <c r="F34" s="77"/>
      <c r="G34" s="75"/>
      <c r="H34" s="77"/>
    </row>
    <row r="35" spans="1:8">
      <c r="A35" s="77"/>
      <c r="B35" s="77"/>
      <c r="C35" s="77"/>
      <c r="D35" s="77"/>
      <c r="E35" s="77"/>
      <c r="F35" s="77"/>
      <c r="G35" s="77"/>
      <c r="H35" s="77"/>
    </row>
  </sheetData>
  <mergeCells count="7">
    <mergeCell ref="A7:H7"/>
    <mergeCell ref="A1:C1"/>
    <mergeCell ref="A2:C2"/>
    <mergeCell ref="A3:C3"/>
    <mergeCell ref="A4:H4"/>
    <mergeCell ref="A5:H5"/>
    <mergeCell ref="A6:H6"/>
  </mergeCells>
  <pageMargins left="0.45" right="0" top="0.75" bottom="0.75" header="0.3" footer="0.3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1"/>
  <sheetViews>
    <sheetView tabSelected="1" workbookViewId="0">
      <selection activeCell="H14" sqref="H14"/>
    </sheetView>
  </sheetViews>
  <sheetFormatPr defaultColWidth="9.140625" defaultRowHeight="15.75"/>
  <cols>
    <col min="1" max="1" width="4" style="53" customWidth="1"/>
    <col min="2" max="2" width="19.140625" style="46" customWidth="1"/>
    <col min="3" max="3" width="8.42578125" style="48" hidden="1" customWidth="1"/>
    <col min="4" max="4" width="7.5703125" style="47" customWidth="1"/>
    <col min="5" max="5" width="9" style="45" customWidth="1"/>
    <col min="6" max="6" width="2.42578125" style="46" hidden="1" customWidth="1"/>
    <col min="7" max="7" width="5.7109375" style="46" hidden="1" customWidth="1"/>
    <col min="8" max="8" width="8.140625" style="46" customWidth="1"/>
    <col min="9" max="9" width="12.5703125" style="45" customWidth="1"/>
    <col min="10" max="10" width="12.7109375" style="45" customWidth="1"/>
    <col min="11" max="11" width="13.5703125" style="45" customWidth="1"/>
    <col min="12" max="12" width="11.7109375" style="46" bestFit="1" customWidth="1"/>
    <col min="13" max="16384" width="9.140625" style="46"/>
  </cols>
  <sheetData>
    <row r="1" spans="1:11" ht="18.75" customHeight="1">
      <c r="A1" s="104" t="s">
        <v>99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 ht="18.75">
      <c r="A2" s="104" t="s">
        <v>64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ht="5.45" customHeight="1">
      <c r="A3" s="52"/>
      <c r="C3" s="51"/>
      <c r="I3" s="49"/>
      <c r="J3" s="49"/>
      <c r="K3" s="49"/>
    </row>
    <row r="4" spans="1:11">
      <c r="A4" s="108" t="s">
        <v>0</v>
      </c>
      <c r="B4" s="109" t="s">
        <v>104</v>
      </c>
      <c r="C4" s="110" t="s">
        <v>1</v>
      </c>
      <c r="D4" s="108" t="s">
        <v>3</v>
      </c>
      <c r="E4" s="111" t="s">
        <v>13</v>
      </c>
      <c r="F4" s="108" t="s">
        <v>2</v>
      </c>
      <c r="G4" s="112" t="s">
        <v>11</v>
      </c>
      <c r="H4" s="111" t="s">
        <v>80</v>
      </c>
      <c r="I4" s="108" t="s">
        <v>4</v>
      </c>
      <c r="J4" s="108" t="s">
        <v>12</v>
      </c>
      <c r="K4" s="109" t="s">
        <v>14</v>
      </c>
    </row>
    <row r="5" spans="1:11" s="54" customFormat="1" ht="24.75" customHeight="1">
      <c r="A5" s="108"/>
      <c r="B5" s="109"/>
      <c r="C5" s="110"/>
      <c r="D5" s="108"/>
      <c r="E5" s="111"/>
      <c r="F5" s="108"/>
      <c r="G5" s="113"/>
      <c r="H5" s="111"/>
      <c r="I5" s="108"/>
      <c r="J5" s="108"/>
      <c r="K5" s="109"/>
    </row>
    <row r="6" spans="1:11" s="55" customFormat="1" ht="21" customHeight="1">
      <c r="A6" s="78">
        <v>1</v>
      </c>
      <c r="B6" s="18" t="s">
        <v>69</v>
      </c>
      <c r="C6" s="17" t="e">
        <f>D6+#REF!</f>
        <v>#REF!</v>
      </c>
      <c r="D6" s="86">
        <v>6.1</v>
      </c>
      <c r="E6" s="86">
        <v>0.8</v>
      </c>
      <c r="F6" s="24"/>
      <c r="G6" s="86"/>
      <c r="H6" s="86"/>
      <c r="I6" s="59">
        <f>(D6+E6+H6)*1490000</f>
        <v>10281000</v>
      </c>
      <c r="J6" s="59">
        <f t="shared" ref="J6:J25" si="0">I6*0.01</f>
        <v>102810</v>
      </c>
      <c r="K6" s="96"/>
    </row>
    <row r="7" spans="1:11" s="56" customFormat="1" ht="21" customHeight="1">
      <c r="A7" s="78">
        <v>2</v>
      </c>
      <c r="B7" s="20" t="s">
        <v>92</v>
      </c>
      <c r="C7" s="17" t="e">
        <f>D7+#REF!</f>
        <v>#REF!</v>
      </c>
      <c r="D7" s="86">
        <v>5.76</v>
      </c>
      <c r="E7" s="86">
        <v>0</v>
      </c>
      <c r="F7" s="24"/>
      <c r="G7" s="86"/>
      <c r="H7" s="86"/>
      <c r="I7" s="59">
        <f t="shared" ref="I7:I25" si="1">(D7+E7+H7)*1490000</f>
        <v>8582400</v>
      </c>
      <c r="J7" s="59">
        <f t="shared" si="0"/>
        <v>85824</v>
      </c>
      <c r="K7" s="97"/>
    </row>
    <row r="8" spans="1:11" s="56" customFormat="1" ht="21" customHeight="1">
      <c r="A8" s="78">
        <v>3</v>
      </c>
      <c r="B8" s="20" t="s">
        <v>93</v>
      </c>
      <c r="C8" s="17" t="e">
        <f>D8+#REF!</f>
        <v>#REF!</v>
      </c>
      <c r="D8" s="86">
        <v>5.08</v>
      </c>
      <c r="E8" s="86">
        <v>0.65</v>
      </c>
      <c r="F8" s="24"/>
      <c r="G8" s="86"/>
      <c r="H8" s="86"/>
      <c r="I8" s="59">
        <f t="shared" si="1"/>
        <v>8537700</v>
      </c>
      <c r="J8" s="59">
        <f t="shared" si="0"/>
        <v>85377</v>
      </c>
      <c r="K8" s="97"/>
    </row>
    <row r="9" spans="1:11" s="56" customFormat="1" ht="21" customHeight="1">
      <c r="A9" s="78">
        <v>4</v>
      </c>
      <c r="B9" s="20" t="s">
        <v>94</v>
      </c>
      <c r="C9" s="17" t="e">
        <f>D9+#REF!</f>
        <v>#REF!</v>
      </c>
      <c r="D9" s="86">
        <v>4.9800000000000004</v>
      </c>
      <c r="E9" s="86">
        <v>0.5</v>
      </c>
      <c r="F9" s="24"/>
      <c r="G9" s="86"/>
      <c r="H9" s="88">
        <v>0.29899999999999999</v>
      </c>
      <c r="I9" s="59">
        <f t="shared" si="1"/>
        <v>8610710.0000000019</v>
      </c>
      <c r="J9" s="59">
        <f t="shared" si="0"/>
        <v>86107.10000000002</v>
      </c>
      <c r="K9" s="71"/>
    </row>
    <row r="10" spans="1:11" s="56" customFormat="1" ht="21" customHeight="1">
      <c r="A10" s="78">
        <v>5</v>
      </c>
      <c r="B10" s="22" t="s">
        <v>95</v>
      </c>
      <c r="C10" s="17" t="e">
        <f>D10+#REF!</f>
        <v>#REF!</v>
      </c>
      <c r="D10" s="86">
        <v>6.44</v>
      </c>
      <c r="E10" s="86">
        <v>0.5</v>
      </c>
      <c r="F10" s="24"/>
      <c r="G10" s="86"/>
      <c r="H10" s="86"/>
      <c r="I10" s="59">
        <f t="shared" si="1"/>
        <v>10340600</v>
      </c>
      <c r="J10" s="59">
        <f t="shared" si="0"/>
        <v>103406</v>
      </c>
      <c r="K10" s="71"/>
    </row>
    <row r="11" spans="1:11" s="56" customFormat="1" ht="21" customHeight="1">
      <c r="A11" s="78">
        <v>6</v>
      </c>
      <c r="B11" s="20"/>
      <c r="C11" s="17" t="e">
        <f>D11+#REF!</f>
        <v>#REF!</v>
      </c>
      <c r="D11" s="86"/>
      <c r="E11" s="86"/>
      <c r="F11" s="24"/>
      <c r="G11" s="86"/>
      <c r="H11" s="86"/>
      <c r="I11" s="59">
        <f t="shared" si="1"/>
        <v>0</v>
      </c>
      <c r="J11" s="59">
        <f t="shared" si="0"/>
        <v>0</v>
      </c>
      <c r="K11" s="21"/>
    </row>
    <row r="12" spans="1:11" s="56" customFormat="1" ht="21" customHeight="1">
      <c r="A12" s="78">
        <v>7</v>
      </c>
      <c r="B12" s="20"/>
      <c r="C12" s="17" t="e">
        <f>D12+#REF!</f>
        <v>#REF!</v>
      </c>
      <c r="D12" s="86"/>
      <c r="E12" s="86"/>
      <c r="F12" s="24"/>
      <c r="G12" s="86"/>
      <c r="H12" s="86"/>
      <c r="I12" s="59">
        <f t="shared" si="1"/>
        <v>0</v>
      </c>
      <c r="J12" s="59">
        <f t="shared" si="0"/>
        <v>0</v>
      </c>
      <c r="K12" s="21"/>
    </row>
    <row r="13" spans="1:11" s="56" customFormat="1" ht="21" customHeight="1">
      <c r="A13" s="78">
        <v>8</v>
      </c>
      <c r="B13" s="20"/>
      <c r="C13" s="17" t="e">
        <f>D13+#REF!</f>
        <v>#REF!</v>
      </c>
      <c r="D13" s="86"/>
      <c r="E13" s="86"/>
      <c r="F13" s="24"/>
      <c r="G13" s="86"/>
      <c r="H13" s="86"/>
      <c r="I13" s="59">
        <f t="shared" si="1"/>
        <v>0</v>
      </c>
      <c r="J13" s="59">
        <f t="shared" si="0"/>
        <v>0</v>
      </c>
      <c r="K13" s="21"/>
    </row>
    <row r="14" spans="1:11" s="56" customFormat="1" ht="21" customHeight="1">
      <c r="A14" s="78">
        <v>9</v>
      </c>
      <c r="B14" s="20"/>
      <c r="C14" s="17" t="e">
        <f>D14+#REF!</f>
        <v>#REF!</v>
      </c>
      <c r="D14" s="86"/>
      <c r="E14" s="86"/>
      <c r="F14" s="24"/>
      <c r="G14" s="86"/>
      <c r="H14" s="86"/>
      <c r="I14" s="59">
        <f t="shared" si="1"/>
        <v>0</v>
      </c>
      <c r="J14" s="59">
        <f t="shared" si="0"/>
        <v>0</v>
      </c>
      <c r="K14" s="21"/>
    </row>
    <row r="15" spans="1:11" s="56" customFormat="1" ht="21" customHeight="1">
      <c r="A15" s="78">
        <v>10</v>
      </c>
      <c r="B15" s="20"/>
      <c r="C15" s="17" t="e">
        <f>D15+#REF!</f>
        <v>#REF!</v>
      </c>
      <c r="D15" s="86"/>
      <c r="E15" s="86"/>
      <c r="F15" s="24"/>
      <c r="G15" s="86"/>
      <c r="H15" s="86"/>
      <c r="I15" s="59">
        <f t="shared" si="1"/>
        <v>0</v>
      </c>
      <c r="J15" s="59">
        <f t="shared" si="0"/>
        <v>0</v>
      </c>
      <c r="K15" s="21"/>
    </row>
    <row r="16" spans="1:11" s="56" customFormat="1" ht="21" customHeight="1">
      <c r="A16" s="78">
        <v>11</v>
      </c>
      <c r="B16" s="20"/>
      <c r="C16" s="17" t="e">
        <f>D16+#REF!</f>
        <v>#REF!</v>
      </c>
      <c r="D16" s="86"/>
      <c r="E16" s="86"/>
      <c r="F16" s="24"/>
      <c r="G16" s="86"/>
      <c r="H16" s="86"/>
      <c r="I16" s="59">
        <f t="shared" si="1"/>
        <v>0</v>
      </c>
      <c r="J16" s="59">
        <f t="shared" si="0"/>
        <v>0</v>
      </c>
      <c r="K16" s="21"/>
    </row>
    <row r="17" spans="1:12" s="56" customFormat="1" ht="21" customHeight="1">
      <c r="A17" s="78">
        <v>12</v>
      </c>
      <c r="B17" s="20"/>
      <c r="C17" s="17" t="e">
        <f>D17+#REF!</f>
        <v>#REF!</v>
      </c>
      <c r="D17" s="86"/>
      <c r="E17" s="86"/>
      <c r="F17" s="24"/>
      <c r="G17" s="86"/>
      <c r="H17" s="86"/>
      <c r="I17" s="59">
        <f t="shared" si="1"/>
        <v>0</v>
      </c>
      <c r="J17" s="59">
        <f t="shared" si="0"/>
        <v>0</v>
      </c>
      <c r="K17" s="21"/>
    </row>
    <row r="18" spans="1:12" s="56" customFormat="1" ht="21" customHeight="1">
      <c r="A18" s="78">
        <v>13</v>
      </c>
      <c r="B18" s="20"/>
      <c r="C18" s="17" t="e">
        <f>D18+#REF!</f>
        <v>#REF!</v>
      </c>
      <c r="D18" s="86"/>
      <c r="E18" s="86"/>
      <c r="F18" s="24"/>
      <c r="G18" s="86"/>
      <c r="H18" s="86"/>
      <c r="I18" s="59">
        <f t="shared" si="1"/>
        <v>0</v>
      </c>
      <c r="J18" s="59">
        <f>I18*0.01</f>
        <v>0</v>
      </c>
      <c r="K18" s="21"/>
    </row>
    <row r="19" spans="1:12" s="56" customFormat="1" ht="21" customHeight="1">
      <c r="A19" s="78">
        <v>14</v>
      </c>
      <c r="B19" s="20"/>
      <c r="C19" s="17" t="e">
        <f>D19+#REF!</f>
        <v>#REF!</v>
      </c>
      <c r="D19" s="86"/>
      <c r="E19" s="86"/>
      <c r="F19" s="24"/>
      <c r="G19" s="86"/>
      <c r="H19" s="86"/>
      <c r="I19" s="59">
        <f t="shared" si="1"/>
        <v>0</v>
      </c>
      <c r="J19" s="59">
        <f t="shared" si="0"/>
        <v>0</v>
      </c>
      <c r="K19" s="21"/>
    </row>
    <row r="20" spans="1:12" s="56" customFormat="1" ht="21" customHeight="1">
      <c r="A20" s="78">
        <v>15</v>
      </c>
      <c r="B20" s="20"/>
      <c r="C20" s="17" t="e">
        <f>D20+#REF!</f>
        <v>#REF!</v>
      </c>
      <c r="D20" s="86"/>
      <c r="E20" s="86"/>
      <c r="F20" s="24"/>
      <c r="G20" s="86"/>
      <c r="H20" s="86"/>
      <c r="I20" s="59">
        <f t="shared" si="1"/>
        <v>0</v>
      </c>
      <c r="J20" s="59">
        <f t="shared" si="0"/>
        <v>0</v>
      </c>
      <c r="K20" s="21"/>
    </row>
    <row r="21" spans="1:12" s="56" customFormat="1" ht="18.600000000000001" customHeight="1">
      <c r="A21" s="78">
        <v>16</v>
      </c>
      <c r="B21" s="22"/>
      <c r="C21" s="17" t="e">
        <f>D21+#REF!</f>
        <v>#REF!</v>
      </c>
      <c r="D21" s="86"/>
      <c r="E21" s="86"/>
      <c r="F21" s="24"/>
      <c r="G21" s="86"/>
      <c r="H21" s="86"/>
      <c r="I21" s="59">
        <f t="shared" si="1"/>
        <v>0</v>
      </c>
      <c r="J21" s="59">
        <f t="shared" si="0"/>
        <v>0</v>
      </c>
      <c r="K21" s="21"/>
    </row>
    <row r="22" spans="1:12" s="56" customFormat="1" ht="18.600000000000001" customHeight="1">
      <c r="A22" s="78">
        <v>17</v>
      </c>
      <c r="B22" s="20"/>
      <c r="C22" s="17" t="e">
        <f>D22+#REF!</f>
        <v>#REF!</v>
      </c>
      <c r="D22" s="86"/>
      <c r="E22" s="86"/>
      <c r="F22" s="24"/>
      <c r="G22" s="86"/>
      <c r="H22" s="86"/>
      <c r="I22" s="59">
        <f t="shared" si="1"/>
        <v>0</v>
      </c>
      <c r="J22" s="59">
        <f t="shared" si="0"/>
        <v>0</v>
      </c>
      <c r="K22" s="21"/>
    </row>
    <row r="23" spans="1:12" s="55" customFormat="1" ht="18.600000000000001" customHeight="1">
      <c r="A23" s="78">
        <v>18</v>
      </c>
      <c r="B23" s="22"/>
      <c r="C23" s="17" t="e">
        <f>D23+#REF!</f>
        <v>#REF!</v>
      </c>
      <c r="D23" s="86"/>
      <c r="E23" s="86"/>
      <c r="F23" s="24"/>
      <c r="G23" s="86"/>
      <c r="H23" s="86"/>
      <c r="I23" s="59">
        <f t="shared" si="1"/>
        <v>0</v>
      </c>
      <c r="J23" s="59">
        <f t="shared" si="0"/>
        <v>0</v>
      </c>
      <c r="K23" s="21"/>
    </row>
    <row r="24" spans="1:12" s="55" customFormat="1" ht="18.600000000000001" customHeight="1">
      <c r="A24" s="78">
        <v>19</v>
      </c>
      <c r="B24" s="22"/>
      <c r="C24" s="17" t="e">
        <f>D24+#REF!</f>
        <v>#REF!</v>
      </c>
      <c r="D24" s="86"/>
      <c r="E24" s="86"/>
      <c r="F24" s="24"/>
      <c r="G24" s="86"/>
      <c r="H24" s="86"/>
      <c r="I24" s="59">
        <f t="shared" si="1"/>
        <v>0</v>
      </c>
      <c r="J24" s="59">
        <f t="shared" si="0"/>
        <v>0</v>
      </c>
      <c r="K24" s="21"/>
    </row>
    <row r="25" spans="1:12" s="55" customFormat="1" ht="19.149999999999999" customHeight="1">
      <c r="A25" s="78">
        <v>20</v>
      </c>
      <c r="B25" s="23"/>
      <c r="C25" s="17" t="e">
        <f>D25+#REF!</f>
        <v>#REF!</v>
      </c>
      <c r="D25" s="86"/>
      <c r="E25" s="87"/>
      <c r="F25" s="24"/>
      <c r="G25" s="86"/>
      <c r="H25" s="86"/>
      <c r="I25" s="59">
        <f t="shared" si="1"/>
        <v>0</v>
      </c>
      <c r="J25" s="59">
        <f t="shared" si="0"/>
        <v>0</v>
      </c>
      <c r="K25" s="21"/>
    </row>
    <row r="26" spans="1:12" s="55" customFormat="1" ht="19.149999999999999" customHeight="1">
      <c r="A26" s="78">
        <v>21</v>
      </c>
      <c r="B26" s="22"/>
      <c r="C26" s="17" t="e">
        <f>D26+#REF!</f>
        <v>#REF!</v>
      </c>
      <c r="D26" s="19"/>
      <c r="E26" s="21"/>
      <c r="F26" s="24"/>
      <c r="G26" s="21"/>
      <c r="H26" s="71"/>
      <c r="I26" s="59">
        <f t="shared" ref="I26:I28" si="2">(D26+E26+H26)*1490000</f>
        <v>0</v>
      </c>
      <c r="J26" s="59">
        <f>I26*0.005</f>
        <v>0</v>
      </c>
      <c r="K26" s="62"/>
    </row>
    <row r="27" spans="1:12" s="55" customFormat="1" ht="19.149999999999999" customHeight="1">
      <c r="A27" s="78">
        <v>22</v>
      </c>
      <c r="B27" s="22"/>
      <c r="C27" s="17" t="e">
        <f>D27+#REF!</f>
        <v>#REF!</v>
      </c>
      <c r="D27" s="19"/>
      <c r="E27" s="21"/>
      <c r="F27" s="24"/>
      <c r="G27" s="21"/>
      <c r="H27" s="71"/>
      <c r="I27" s="59">
        <f t="shared" si="2"/>
        <v>0</v>
      </c>
      <c r="J27" s="59">
        <f t="shared" ref="J27:J28" si="3">I27*0.01</f>
        <v>0</v>
      </c>
      <c r="K27" s="21"/>
    </row>
    <row r="28" spans="1:12" s="55" customFormat="1" ht="19.149999999999999" customHeight="1">
      <c r="A28" s="78">
        <v>23</v>
      </c>
      <c r="B28" s="22"/>
      <c r="C28" s="17" t="e">
        <f>D28+#REF!</f>
        <v>#REF!</v>
      </c>
      <c r="D28" s="19"/>
      <c r="E28" s="21"/>
      <c r="F28" s="24"/>
      <c r="G28" s="21"/>
      <c r="H28" s="71"/>
      <c r="I28" s="59">
        <f t="shared" si="2"/>
        <v>0</v>
      </c>
      <c r="J28" s="59">
        <f t="shared" si="3"/>
        <v>0</v>
      </c>
      <c r="K28" s="21"/>
    </row>
    <row r="29" spans="1:12" s="4" customFormat="1" ht="19.5">
      <c r="A29" s="105" t="s">
        <v>4</v>
      </c>
      <c r="B29" s="105"/>
      <c r="C29" s="60"/>
      <c r="D29" s="26">
        <f t="shared" ref="D29:J29" si="4">SUM(D6:D28)</f>
        <v>28.36</v>
      </c>
      <c r="E29" s="26">
        <f t="shared" si="4"/>
        <v>2.4500000000000002</v>
      </c>
      <c r="F29" s="26">
        <f t="shared" si="4"/>
        <v>0</v>
      </c>
      <c r="G29" s="26">
        <f t="shared" si="4"/>
        <v>0</v>
      </c>
      <c r="H29" s="26">
        <f t="shared" si="4"/>
        <v>0.29899999999999999</v>
      </c>
      <c r="I29" s="27">
        <f t="shared" si="4"/>
        <v>46352410</v>
      </c>
      <c r="J29" s="27">
        <f t="shared" si="4"/>
        <v>463524.10000000003</v>
      </c>
      <c r="K29" s="25"/>
      <c r="L29" s="61"/>
    </row>
    <row r="30" spans="1:12" s="4" customFormat="1" ht="39.75" customHeight="1">
      <c r="A30" s="52"/>
      <c r="B30" s="93" t="s">
        <v>98</v>
      </c>
      <c r="C30" s="57"/>
      <c r="D30" s="57"/>
      <c r="E30" s="3"/>
      <c r="I30" s="106" t="s">
        <v>96</v>
      </c>
      <c r="J30" s="106"/>
    </row>
    <row r="31" spans="1:12" s="5" customFormat="1" ht="18.75">
      <c r="A31" s="53"/>
      <c r="C31" s="57"/>
      <c r="D31" s="6"/>
      <c r="E31" s="7"/>
      <c r="I31" s="7"/>
      <c r="J31" s="7"/>
      <c r="K31" s="7"/>
    </row>
    <row r="32" spans="1:12" s="5" customFormat="1" ht="18.75">
      <c r="A32" s="53"/>
      <c r="C32" s="57"/>
      <c r="D32" s="6"/>
      <c r="E32" s="7"/>
      <c r="I32" s="7"/>
      <c r="J32" s="7"/>
      <c r="K32" s="7"/>
    </row>
    <row r="33" spans="1:11" s="5" customFormat="1" ht="18.75">
      <c r="A33" s="53"/>
      <c r="C33" s="57"/>
      <c r="D33" s="6"/>
      <c r="E33" s="7"/>
      <c r="I33" s="7"/>
      <c r="J33" s="7"/>
      <c r="K33" s="7"/>
    </row>
    <row r="34" spans="1:11" s="4" customFormat="1" ht="19.5">
      <c r="A34" s="52"/>
      <c r="B34" s="57"/>
      <c r="C34" s="57"/>
      <c r="D34" s="57"/>
      <c r="E34" s="3"/>
      <c r="I34" s="107"/>
      <c r="J34" s="107"/>
    </row>
    <row r="35" spans="1:11" s="2" customFormat="1" ht="18.75">
      <c r="A35" s="8"/>
      <c r="B35" s="15"/>
      <c r="C35" s="14"/>
      <c r="D35" s="13"/>
      <c r="E35" s="16"/>
      <c r="F35" s="15"/>
      <c r="G35" s="15"/>
      <c r="H35" s="15"/>
      <c r="I35" s="16"/>
      <c r="J35" s="16"/>
      <c r="K35" s="16"/>
    </row>
    <row r="36" spans="1:11" s="1" customFormat="1">
      <c r="A36" s="8"/>
      <c r="B36" s="9"/>
      <c r="C36" s="10"/>
      <c r="D36" s="11"/>
      <c r="E36" s="12"/>
      <c r="F36" s="9"/>
      <c r="G36" s="9"/>
      <c r="H36" s="9"/>
      <c r="I36" s="12"/>
      <c r="J36" s="12"/>
      <c r="K36" s="12"/>
    </row>
    <row r="37" spans="1:11" s="1" customFormat="1">
      <c r="A37" s="8"/>
      <c r="B37" s="9"/>
      <c r="C37" s="10"/>
      <c r="D37" s="11"/>
      <c r="E37" s="12"/>
      <c r="F37" s="9"/>
      <c r="G37" s="9"/>
      <c r="H37" s="9"/>
      <c r="I37" s="12"/>
      <c r="J37" s="12"/>
      <c r="K37" s="12"/>
    </row>
    <row r="38" spans="1:11" s="1" customFormat="1">
      <c r="A38" s="8"/>
      <c r="B38" s="9"/>
      <c r="C38" s="10"/>
      <c r="D38" s="11"/>
      <c r="E38" s="12"/>
      <c r="F38" s="9"/>
      <c r="G38" s="9"/>
      <c r="H38" s="9"/>
      <c r="I38" s="12"/>
      <c r="J38" s="12"/>
      <c r="K38" s="12"/>
    </row>
    <row r="39" spans="1:11" s="1" customFormat="1">
      <c r="A39" s="8"/>
      <c r="B39" s="9"/>
      <c r="C39" s="10"/>
      <c r="D39" s="11"/>
      <c r="E39" s="12"/>
      <c r="F39" s="9"/>
      <c r="G39" s="9"/>
      <c r="H39" s="9"/>
      <c r="I39" s="12"/>
      <c r="J39" s="12"/>
      <c r="K39" s="12"/>
    </row>
    <row r="40" spans="1:11" s="1" customFormat="1">
      <c r="A40" s="8"/>
      <c r="B40" s="9"/>
      <c r="C40" s="10"/>
      <c r="D40" s="11"/>
      <c r="E40" s="12"/>
      <c r="F40" s="9"/>
      <c r="G40" s="9"/>
      <c r="H40" s="9"/>
      <c r="I40" s="12"/>
      <c r="J40" s="12"/>
      <c r="K40" s="12"/>
    </row>
    <row r="41" spans="1:11" s="1" customFormat="1">
      <c r="A41" s="8"/>
      <c r="B41" s="9"/>
      <c r="C41" s="10"/>
      <c r="D41" s="11"/>
      <c r="E41" s="12"/>
      <c r="F41" s="9"/>
      <c r="G41" s="9"/>
      <c r="H41" s="9"/>
      <c r="I41" s="12"/>
      <c r="J41" s="12"/>
      <c r="K41" s="12"/>
    </row>
    <row r="42" spans="1:11" s="1" customFormat="1">
      <c r="A42" s="8"/>
      <c r="B42" s="9"/>
      <c r="C42" s="10"/>
      <c r="D42" s="11"/>
      <c r="E42" s="12"/>
      <c r="F42" s="9"/>
      <c r="G42" s="9"/>
      <c r="H42" s="9"/>
      <c r="I42" s="12"/>
      <c r="J42" s="12"/>
      <c r="K42" s="12"/>
    </row>
    <row r="43" spans="1:11" s="1" customFormat="1">
      <c r="A43" s="8"/>
      <c r="B43" s="9"/>
      <c r="C43" s="10"/>
      <c r="D43" s="11"/>
      <c r="E43" s="12"/>
      <c r="F43" s="9"/>
      <c r="G43" s="9"/>
      <c r="H43" s="9"/>
      <c r="I43" s="12"/>
      <c r="J43" s="12"/>
      <c r="K43" s="12"/>
    </row>
    <row r="44" spans="1:11" s="1" customFormat="1">
      <c r="A44" s="8"/>
      <c r="B44" s="9"/>
      <c r="C44" s="10"/>
      <c r="D44" s="11"/>
      <c r="E44" s="12"/>
      <c r="F44" s="9"/>
      <c r="G44" s="9"/>
      <c r="H44" s="9"/>
      <c r="I44" s="12"/>
      <c r="J44" s="12"/>
      <c r="K44" s="12"/>
    </row>
    <row r="45" spans="1:11" s="1" customFormat="1">
      <c r="A45" s="8"/>
      <c r="B45" s="9"/>
      <c r="C45" s="10"/>
      <c r="D45" s="11"/>
      <c r="E45" s="12"/>
      <c r="F45" s="9"/>
      <c r="G45" s="9"/>
      <c r="H45" s="9"/>
      <c r="I45" s="12"/>
      <c r="J45" s="12"/>
      <c r="K45" s="12"/>
    </row>
    <row r="46" spans="1:11" s="1" customFormat="1">
      <c r="A46" s="8"/>
      <c r="B46" s="9"/>
      <c r="C46" s="10"/>
      <c r="D46" s="11"/>
      <c r="E46" s="12"/>
      <c r="F46" s="9"/>
      <c r="G46" s="9"/>
      <c r="H46" s="9"/>
      <c r="I46" s="12"/>
      <c r="J46" s="12"/>
      <c r="K46" s="12"/>
    </row>
    <row r="47" spans="1:11" s="1" customFormat="1">
      <c r="A47" s="8"/>
      <c r="B47" s="9"/>
      <c r="C47" s="10"/>
      <c r="D47" s="11"/>
      <c r="E47" s="12"/>
      <c r="F47" s="9"/>
      <c r="G47" s="9"/>
      <c r="H47" s="9"/>
      <c r="I47" s="12"/>
      <c r="J47" s="12"/>
      <c r="K47" s="12"/>
    </row>
    <row r="48" spans="1:11" s="1" customFormat="1">
      <c r="A48" s="8"/>
      <c r="B48" s="9"/>
      <c r="C48" s="10"/>
      <c r="D48" s="11"/>
      <c r="E48" s="12"/>
      <c r="F48" s="9"/>
      <c r="G48" s="9"/>
      <c r="H48" s="9"/>
      <c r="I48" s="12"/>
      <c r="J48" s="12"/>
      <c r="K48" s="12"/>
    </row>
    <row r="49" spans="1:11" s="1" customFormat="1">
      <c r="A49" s="8"/>
      <c r="B49" s="9"/>
      <c r="C49" s="10"/>
      <c r="D49" s="11"/>
      <c r="E49" s="12"/>
      <c r="F49" s="9"/>
      <c r="G49" s="9"/>
      <c r="H49" s="9"/>
      <c r="I49" s="12"/>
      <c r="J49" s="12"/>
      <c r="K49" s="12"/>
    </row>
    <row r="50" spans="1:11" s="1" customFormat="1">
      <c r="A50" s="8"/>
      <c r="B50" s="9"/>
      <c r="C50" s="10"/>
      <c r="D50" s="11"/>
      <c r="E50" s="12"/>
      <c r="F50" s="9"/>
      <c r="G50" s="9"/>
      <c r="H50" s="9"/>
      <c r="I50" s="12"/>
      <c r="J50" s="12"/>
      <c r="K50" s="12"/>
    </row>
    <row r="51" spans="1:11" s="1" customFormat="1">
      <c r="A51" s="8"/>
      <c r="B51" s="9"/>
      <c r="C51" s="10"/>
      <c r="D51" s="11"/>
      <c r="E51" s="12"/>
      <c r="F51" s="9"/>
      <c r="G51" s="9"/>
      <c r="H51" s="9"/>
      <c r="I51" s="12"/>
      <c r="J51" s="12"/>
      <c r="K51" s="12"/>
    </row>
    <row r="52" spans="1:11" s="1" customFormat="1">
      <c r="A52" s="8"/>
      <c r="B52" s="9"/>
      <c r="C52" s="10"/>
      <c r="D52" s="11"/>
      <c r="E52" s="12"/>
      <c r="F52" s="9"/>
      <c r="G52" s="9"/>
      <c r="H52" s="9"/>
      <c r="I52" s="12"/>
      <c r="J52" s="12"/>
      <c r="K52" s="12"/>
    </row>
    <row r="53" spans="1:11" s="1" customFormat="1">
      <c r="A53" s="8"/>
      <c r="B53" s="9"/>
      <c r="C53" s="10"/>
      <c r="D53" s="11"/>
      <c r="E53" s="12"/>
      <c r="F53" s="9"/>
      <c r="G53" s="9"/>
      <c r="H53" s="9"/>
      <c r="I53" s="12"/>
      <c r="J53" s="12"/>
      <c r="K53" s="12"/>
    </row>
    <row r="54" spans="1:11" s="1" customFormat="1">
      <c r="A54" s="8"/>
      <c r="B54" s="9"/>
      <c r="C54" s="10"/>
      <c r="D54" s="11"/>
      <c r="E54" s="12"/>
      <c r="F54" s="9"/>
      <c r="G54" s="9"/>
      <c r="H54" s="9"/>
      <c r="I54" s="12"/>
      <c r="J54" s="12"/>
      <c r="K54" s="12"/>
    </row>
    <row r="55" spans="1:11" s="1" customFormat="1">
      <c r="A55" s="8"/>
      <c r="B55" s="9"/>
      <c r="C55" s="10"/>
      <c r="D55" s="11"/>
      <c r="E55" s="12"/>
      <c r="F55" s="9"/>
      <c r="G55" s="9"/>
      <c r="H55" s="9"/>
      <c r="I55" s="12"/>
      <c r="J55" s="12"/>
      <c r="K55" s="12"/>
    </row>
    <row r="56" spans="1:11" s="1" customFormat="1">
      <c r="A56" s="8"/>
      <c r="B56" s="9"/>
      <c r="C56" s="10"/>
      <c r="D56" s="11"/>
      <c r="E56" s="12"/>
      <c r="F56" s="9"/>
      <c r="G56" s="9"/>
      <c r="H56" s="9"/>
      <c r="I56" s="12"/>
      <c r="J56" s="12"/>
      <c r="K56" s="12"/>
    </row>
    <row r="57" spans="1:11" s="1" customFormat="1">
      <c r="A57" s="8"/>
      <c r="B57" s="9"/>
      <c r="C57" s="10"/>
      <c r="D57" s="11"/>
      <c r="E57" s="12"/>
      <c r="F57" s="9"/>
      <c r="G57" s="9"/>
      <c r="H57" s="9"/>
      <c r="I57" s="12"/>
      <c r="J57" s="12"/>
      <c r="K57" s="12"/>
    </row>
    <row r="58" spans="1:11" s="1" customFormat="1">
      <c r="A58" s="8"/>
      <c r="B58" s="9"/>
      <c r="C58" s="10"/>
      <c r="D58" s="11"/>
      <c r="E58" s="12"/>
      <c r="F58" s="9"/>
      <c r="G58" s="9"/>
      <c r="H58" s="9"/>
      <c r="I58" s="12"/>
      <c r="J58" s="12"/>
      <c r="K58" s="12"/>
    </row>
    <row r="59" spans="1:11" s="1" customFormat="1">
      <c r="A59" s="8"/>
      <c r="B59" s="9"/>
      <c r="C59" s="10"/>
      <c r="D59" s="11"/>
      <c r="E59" s="12"/>
      <c r="F59" s="9"/>
      <c r="G59" s="9"/>
      <c r="H59" s="9"/>
      <c r="I59" s="12"/>
      <c r="J59" s="12"/>
      <c r="K59" s="12"/>
    </row>
    <row r="60" spans="1:11" s="1" customFormat="1">
      <c r="A60" s="8"/>
      <c r="B60" s="9"/>
      <c r="C60" s="10"/>
      <c r="D60" s="11"/>
      <c r="E60" s="12"/>
      <c r="F60" s="9"/>
      <c r="G60" s="9"/>
      <c r="H60" s="9"/>
      <c r="I60" s="12"/>
      <c r="J60" s="12"/>
      <c r="K60" s="12"/>
    </row>
    <row r="61" spans="1:11" s="1" customFormat="1">
      <c r="A61" s="8"/>
      <c r="B61" s="9"/>
      <c r="C61" s="10"/>
      <c r="D61" s="11"/>
      <c r="E61" s="12"/>
      <c r="F61" s="9"/>
      <c r="G61" s="9"/>
      <c r="H61" s="9"/>
      <c r="I61" s="12"/>
      <c r="J61" s="12"/>
      <c r="K61" s="12"/>
    </row>
    <row r="62" spans="1:11" s="1" customFormat="1">
      <c r="A62" s="8"/>
      <c r="B62" s="9"/>
      <c r="C62" s="10"/>
      <c r="D62" s="11"/>
      <c r="E62" s="12"/>
      <c r="F62" s="9"/>
      <c r="G62" s="9"/>
      <c r="H62" s="9"/>
      <c r="I62" s="12"/>
      <c r="J62" s="12"/>
      <c r="K62" s="12"/>
    </row>
    <row r="63" spans="1:11" s="1" customFormat="1">
      <c r="A63" s="8"/>
      <c r="B63" s="9"/>
      <c r="C63" s="10"/>
      <c r="D63" s="11"/>
      <c r="E63" s="12"/>
      <c r="F63" s="9"/>
      <c r="G63" s="9"/>
      <c r="H63" s="9"/>
      <c r="I63" s="12"/>
      <c r="J63" s="12"/>
      <c r="K63" s="12"/>
    </row>
    <row r="64" spans="1:11" s="1" customFormat="1">
      <c r="A64" s="8"/>
      <c r="B64" s="9"/>
      <c r="C64" s="10"/>
      <c r="D64" s="11"/>
      <c r="E64" s="12"/>
      <c r="F64" s="9"/>
      <c r="G64" s="9"/>
      <c r="H64" s="9"/>
      <c r="I64" s="12"/>
      <c r="J64" s="12"/>
      <c r="K64" s="12"/>
    </row>
    <row r="65" spans="1:11" s="1" customFormat="1">
      <c r="A65" s="8"/>
      <c r="B65" s="9"/>
      <c r="C65" s="10"/>
      <c r="D65" s="11"/>
      <c r="E65" s="12"/>
      <c r="F65" s="9"/>
      <c r="G65" s="9"/>
      <c r="H65" s="9"/>
      <c r="I65" s="12"/>
      <c r="J65" s="12"/>
      <c r="K65" s="12"/>
    </row>
    <row r="66" spans="1:11" s="1" customFormat="1">
      <c r="A66" s="8"/>
      <c r="B66" s="9"/>
      <c r="C66" s="10"/>
      <c r="D66" s="11"/>
      <c r="E66" s="12"/>
      <c r="F66" s="9"/>
      <c r="G66" s="9"/>
      <c r="H66" s="9"/>
      <c r="I66" s="12"/>
      <c r="J66" s="12"/>
      <c r="K66" s="12"/>
    </row>
    <row r="67" spans="1:11" s="1" customFormat="1">
      <c r="A67" s="8"/>
      <c r="B67" s="9"/>
      <c r="C67" s="10"/>
      <c r="D67" s="11"/>
      <c r="E67" s="12"/>
      <c r="F67" s="9"/>
      <c r="G67" s="9"/>
      <c r="H67" s="9"/>
      <c r="I67" s="12"/>
      <c r="J67" s="12"/>
      <c r="K67" s="12"/>
    </row>
    <row r="68" spans="1:11" s="1" customFormat="1">
      <c r="A68" s="8"/>
      <c r="B68" s="9"/>
      <c r="C68" s="10"/>
      <c r="D68" s="11"/>
      <c r="E68" s="12"/>
      <c r="F68" s="9"/>
      <c r="G68" s="9"/>
      <c r="H68" s="9"/>
      <c r="I68" s="12"/>
      <c r="J68" s="12"/>
      <c r="K68" s="12"/>
    </row>
    <row r="69" spans="1:11" s="1" customFormat="1">
      <c r="A69" s="8"/>
      <c r="B69" s="9"/>
      <c r="C69" s="10"/>
      <c r="D69" s="11"/>
      <c r="E69" s="12"/>
      <c r="F69" s="9"/>
      <c r="G69" s="9"/>
      <c r="H69" s="9"/>
      <c r="I69" s="12"/>
      <c r="J69" s="12"/>
      <c r="K69" s="12"/>
    </row>
    <row r="70" spans="1:11" s="1" customFormat="1">
      <c r="A70" s="8"/>
      <c r="B70" s="9"/>
      <c r="C70" s="10"/>
      <c r="D70" s="11"/>
      <c r="E70" s="12"/>
      <c r="F70" s="9"/>
      <c r="G70" s="9"/>
      <c r="H70" s="9"/>
      <c r="I70" s="12"/>
      <c r="J70" s="12"/>
      <c r="K70" s="12"/>
    </row>
    <row r="71" spans="1:11" s="1" customFormat="1">
      <c r="A71" s="8"/>
      <c r="B71" s="9"/>
      <c r="C71" s="10"/>
      <c r="D71" s="11"/>
      <c r="E71" s="12"/>
      <c r="F71" s="9"/>
      <c r="G71" s="9"/>
      <c r="H71" s="9"/>
      <c r="I71" s="12"/>
      <c r="J71" s="12"/>
      <c r="K71" s="12"/>
    </row>
    <row r="72" spans="1:11" s="9" customFormat="1">
      <c r="A72" s="8"/>
      <c r="C72" s="10"/>
      <c r="D72" s="11"/>
      <c r="E72" s="12"/>
      <c r="I72" s="12"/>
      <c r="J72" s="12"/>
      <c r="K72" s="12"/>
    </row>
    <row r="73" spans="1:11" s="9" customFormat="1">
      <c r="A73" s="8"/>
      <c r="C73" s="10"/>
      <c r="D73" s="11"/>
      <c r="E73" s="12"/>
      <c r="I73" s="12"/>
      <c r="J73" s="12"/>
      <c r="K73" s="12"/>
    </row>
    <row r="74" spans="1:11" s="9" customFormat="1">
      <c r="A74" s="8"/>
      <c r="C74" s="10"/>
      <c r="D74" s="11"/>
      <c r="E74" s="12"/>
      <c r="I74" s="12"/>
      <c r="J74" s="12"/>
      <c r="K74" s="12"/>
    </row>
    <row r="75" spans="1:11" s="9" customFormat="1">
      <c r="A75" s="8"/>
      <c r="C75" s="10"/>
      <c r="D75" s="11"/>
      <c r="E75" s="12"/>
      <c r="I75" s="12"/>
      <c r="J75" s="12"/>
      <c r="K75" s="12"/>
    </row>
    <row r="76" spans="1:11" s="9" customFormat="1">
      <c r="A76" s="8"/>
      <c r="C76" s="10"/>
      <c r="D76" s="11"/>
      <c r="E76" s="12"/>
      <c r="I76" s="12"/>
      <c r="J76" s="12"/>
      <c r="K76" s="12"/>
    </row>
    <row r="77" spans="1:11" s="9" customFormat="1">
      <c r="A77" s="8"/>
      <c r="C77" s="10"/>
      <c r="D77" s="11"/>
      <c r="E77" s="12"/>
      <c r="I77" s="12"/>
      <c r="J77" s="12"/>
      <c r="K77" s="12"/>
    </row>
    <row r="78" spans="1:11" s="9" customFormat="1">
      <c r="A78" s="8"/>
      <c r="C78" s="10"/>
      <c r="D78" s="11"/>
      <c r="E78" s="12"/>
      <c r="I78" s="12"/>
      <c r="J78" s="12"/>
      <c r="K78" s="12"/>
    </row>
    <row r="79" spans="1:11" s="9" customFormat="1">
      <c r="A79" s="8"/>
      <c r="C79" s="10"/>
      <c r="D79" s="11"/>
      <c r="E79" s="12"/>
      <c r="I79" s="12"/>
      <c r="J79" s="12"/>
      <c r="K79" s="12"/>
    </row>
    <row r="80" spans="1:11" s="9" customFormat="1">
      <c r="A80" s="8"/>
      <c r="C80" s="10"/>
      <c r="D80" s="11"/>
      <c r="E80" s="12"/>
      <c r="I80" s="12"/>
      <c r="J80" s="12"/>
      <c r="K80" s="12"/>
    </row>
    <row r="81" spans="1:11" s="9" customFormat="1">
      <c r="A81" s="8"/>
      <c r="C81" s="10"/>
      <c r="D81" s="11"/>
      <c r="E81" s="12"/>
      <c r="I81" s="12"/>
      <c r="J81" s="12"/>
      <c r="K81" s="12"/>
    </row>
  </sheetData>
  <mergeCells count="16">
    <mergeCell ref="A1:K1"/>
    <mergeCell ref="A29:B29"/>
    <mergeCell ref="I30:J30"/>
    <mergeCell ref="I34:J34"/>
    <mergeCell ref="A2:K2"/>
    <mergeCell ref="A4:A5"/>
    <mergeCell ref="B4:B5"/>
    <mergeCell ref="C4:C5"/>
    <mergeCell ref="D4:D5"/>
    <mergeCell ref="E4:E5"/>
    <mergeCell ref="F4:F5"/>
    <mergeCell ref="G4:G5"/>
    <mergeCell ref="I4:I5"/>
    <mergeCell ref="J4:J5"/>
    <mergeCell ref="K4:K5"/>
    <mergeCell ref="H4:H5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1"/>
  <sheetViews>
    <sheetView topLeftCell="A19" workbookViewId="0">
      <selection activeCell="H33" sqref="H33"/>
    </sheetView>
  </sheetViews>
  <sheetFormatPr defaultColWidth="8.85546875" defaultRowHeight="15.75"/>
  <cols>
    <col min="1" max="1" width="3.42578125" style="53" customWidth="1"/>
    <col min="2" max="2" width="19.42578125" style="46" customWidth="1"/>
    <col min="3" max="3" width="8.42578125" style="48" hidden="1" customWidth="1"/>
    <col min="4" max="4" width="9.140625" style="47" customWidth="1"/>
    <col min="5" max="5" width="8" style="45" customWidth="1"/>
    <col min="6" max="6" width="2.42578125" style="46" hidden="1" customWidth="1"/>
    <col min="7" max="7" width="5.7109375" style="46" hidden="1" customWidth="1"/>
    <col min="8" max="8" width="9.7109375" style="46" customWidth="1"/>
    <col min="9" max="9" width="12.5703125" style="45" customWidth="1"/>
    <col min="10" max="10" width="12" style="45" customWidth="1"/>
    <col min="11" max="11" width="14.7109375" style="45" customWidth="1"/>
    <col min="12" max="12" width="11.7109375" style="46" bestFit="1" customWidth="1"/>
    <col min="13" max="16384" width="8.85546875" style="46"/>
  </cols>
  <sheetData>
    <row r="1" spans="1:11" ht="18.75" customHeight="1">
      <c r="A1" s="104" t="s">
        <v>100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 ht="18.75">
      <c r="A2" s="104" t="s">
        <v>65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>
      <c r="A3" s="52"/>
      <c r="C3" s="51"/>
      <c r="I3" s="49"/>
      <c r="J3" s="49"/>
      <c r="K3" s="49"/>
    </row>
    <row r="4" spans="1:11">
      <c r="A4" s="108" t="s">
        <v>0</v>
      </c>
      <c r="B4" s="109" t="s">
        <v>103</v>
      </c>
      <c r="C4" s="110" t="s">
        <v>1</v>
      </c>
      <c r="D4" s="108" t="s">
        <v>3</v>
      </c>
      <c r="E4" s="111" t="s">
        <v>91</v>
      </c>
      <c r="F4" s="108" t="s">
        <v>2</v>
      </c>
      <c r="G4" s="112" t="s">
        <v>11</v>
      </c>
      <c r="H4" s="111" t="s">
        <v>80</v>
      </c>
      <c r="I4" s="108" t="s">
        <v>4</v>
      </c>
      <c r="J4" s="108" t="s">
        <v>12</v>
      </c>
      <c r="K4" s="109" t="s">
        <v>14</v>
      </c>
    </row>
    <row r="5" spans="1:11" s="54" customFormat="1" ht="46.5" customHeight="1">
      <c r="A5" s="108"/>
      <c r="B5" s="109"/>
      <c r="C5" s="110"/>
      <c r="D5" s="108"/>
      <c r="E5" s="111"/>
      <c r="F5" s="108"/>
      <c r="G5" s="113"/>
      <c r="H5" s="111"/>
      <c r="I5" s="108"/>
      <c r="J5" s="108"/>
      <c r="K5" s="109"/>
    </row>
    <row r="6" spans="1:11" s="55" customFormat="1">
      <c r="A6" s="78">
        <v>1</v>
      </c>
      <c r="B6" s="18" t="s">
        <v>69</v>
      </c>
      <c r="C6" s="17" t="e">
        <f>D6+#REF!</f>
        <v>#REF!</v>
      </c>
      <c r="D6" s="86">
        <v>6.1</v>
      </c>
      <c r="E6" s="86">
        <v>0.8</v>
      </c>
      <c r="F6" s="24"/>
      <c r="G6" s="86"/>
      <c r="H6" s="86"/>
      <c r="I6" s="59">
        <f>(D6+E6+H6)*1490000</f>
        <v>10281000</v>
      </c>
      <c r="J6" s="59">
        <f t="shared" ref="J6:J25" si="0">I6*0.01</f>
        <v>102810</v>
      </c>
      <c r="K6" s="71"/>
    </row>
    <row r="7" spans="1:11" s="56" customFormat="1">
      <c r="A7" s="78">
        <v>2</v>
      </c>
      <c r="B7" s="20" t="s">
        <v>92</v>
      </c>
      <c r="C7" s="17" t="e">
        <f>D7+#REF!</f>
        <v>#REF!</v>
      </c>
      <c r="D7" s="86">
        <v>5.76</v>
      </c>
      <c r="E7" s="86">
        <v>0</v>
      </c>
      <c r="F7" s="24"/>
      <c r="G7" s="86"/>
      <c r="H7" s="86"/>
      <c r="I7" s="59">
        <f t="shared" ref="I7:I25" si="1">(D7+E7+H7)*1490000</f>
        <v>8582400</v>
      </c>
      <c r="J7" s="59">
        <f t="shared" si="0"/>
        <v>85824</v>
      </c>
      <c r="K7" s="71"/>
    </row>
    <row r="8" spans="1:11" s="56" customFormat="1">
      <c r="A8" s="78">
        <v>3</v>
      </c>
      <c r="B8" s="20" t="s">
        <v>93</v>
      </c>
      <c r="C8" s="17" t="e">
        <f>D8+#REF!</f>
        <v>#REF!</v>
      </c>
      <c r="D8" s="86">
        <v>5.08</v>
      </c>
      <c r="E8" s="86">
        <v>0.65</v>
      </c>
      <c r="F8" s="24"/>
      <c r="G8" s="86"/>
      <c r="H8" s="86"/>
      <c r="I8" s="59">
        <f t="shared" si="1"/>
        <v>8537700</v>
      </c>
      <c r="J8" s="59">
        <f t="shared" si="0"/>
        <v>85377</v>
      </c>
      <c r="K8" s="71"/>
    </row>
    <row r="9" spans="1:11" s="56" customFormat="1">
      <c r="A9" s="78">
        <v>4</v>
      </c>
      <c r="B9" s="20" t="s">
        <v>94</v>
      </c>
      <c r="C9" s="17" t="e">
        <f>D9+#REF!</f>
        <v>#REF!</v>
      </c>
      <c r="D9" s="86">
        <v>4.9800000000000004</v>
      </c>
      <c r="E9" s="86">
        <v>0.5</v>
      </c>
      <c r="F9" s="24"/>
      <c r="G9" s="86"/>
      <c r="H9" s="88">
        <v>0.29899999999999999</v>
      </c>
      <c r="I9" s="59">
        <f t="shared" si="1"/>
        <v>8610710.0000000019</v>
      </c>
      <c r="J9" s="59">
        <f t="shared" si="0"/>
        <v>86107.10000000002</v>
      </c>
      <c r="K9" s="71"/>
    </row>
    <row r="10" spans="1:11" s="56" customFormat="1">
      <c r="A10" s="78">
        <v>5</v>
      </c>
      <c r="B10" s="22" t="s">
        <v>95</v>
      </c>
      <c r="C10" s="17" t="e">
        <f>D10+#REF!</f>
        <v>#REF!</v>
      </c>
      <c r="D10" s="86">
        <v>6.44</v>
      </c>
      <c r="E10" s="86">
        <v>0.5</v>
      </c>
      <c r="F10" s="24"/>
      <c r="G10" s="86"/>
      <c r="H10" s="86"/>
      <c r="I10" s="59">
        <f t="shared" si="1"/>
        <v>10340600</v>
      </c>
      <c r="J10" s="59">
        <f t="shared" si="0"/>
        <v>103406</v>
      </c>
      <c r="K10" s="71"/>
    </row>
    <row r="11" spans="1:11" s="56" customFormat="1">
      <c r="A11" s="78">
        <v>6</v>
      </c>
      <c r="B11" s="20"/>
      <c r="C11" s="17" t="e">
        <f>D11+#REF!</f>
        <v>#REF!</v>
      </c>
      <c r="D11" s="86"/>
      <c r="E11" s="86"/>
      <c r="F11" s="24"/>
      <c r="G11" s="86"/>
      <c r="H11" s="86"/>
      <c r="I11" s="59">
        <f t="shared" si="1"/>
        <v>0</v>
      </c>
      <c r="J11" s="59">
        <f t="shared" si="0"/>
        <v>0</v>
      </c>
      <c r="K11" s="71"/>
    </row>
    <row r="12" spans="1:11" s="56" customFormat="1">
      <c r="A12" s="78">
        <v>7</v>
      </c>
      <c r="B12" s="20"/>
      <c r="C12" s="17" t="e">
        <f>D12+#REF!</f>
        <v>#REF!</v>
      </c>
      <c r="D12" s="86"/>
      <c r="E12" s="86"/>
      <c r="F12" s="24"/>
      <c r="G12" s="86"/>
      <c r="H12" s="86"/>
      <c r="I12" s="59">
        <f t="shared" si="1"/>
        <v>0</v>
      </c>
      <c r="J12" s="59">
        <f t="shared" si="0"/>
        <v>0</v>
      </c>
      <c r="K12" s="21"/>
    </row>
    <row r="13" spans="1:11" s="56" customFormat="1">
      <c r="A13" s="78">
        <v>8</v>
      </c>
      <c r="B13" s="20"/>
      <c r="C13" s="17" t="e">
        <f>D13+#REF!</f>
        <v>#REF!</v>
      </c>
      <c r="D13" s="86"/>
      <c r="E13" s="86"/>
      <c r="F13" s="24"/>
      <c r="G13" s="86"/>
      <c r="H13" s="86"/>
      <c r="I13" s="59">
        <f t="shared" si="1"/>
        <v>0</v>
      </c>
      <c r="J13" s="59">
        <f t="shared" si="0"/>
        <v>0</v>
      </c>
      <c r="K13" s="21"/>
    </row>
    <row r="14" spans="1:11" s="56" customFormat="1">
      <c r="A14" s="78">
        <v>9</v>
      </c>
      <c r="B14" s="20"/>
      <c r="C14" s="17" t="e">
        <f>D14+#REF!</f>
        <v>#REF!</v>
      </c>
      <c r="D14" s="86"/>
      <c r="E14" s="86"/>
      <c r="F14" s="24"/>
      <c r="G14" s="86"/>
      <c r="H14" s="86"/>
      <c r="I14" s="59">
        <f t="shared" si="1"/>
        <v>0</v>
      </c>
      <c r="J14" s="59">
        <f t="shared" si="0"/>
        <v>0</v>
      </c>
      <c r="K14" s="21"/>
    </row>
    <row r="15" spans="1:11" s="56" customFormat="1">
      <c r="A15" s="78">
        <v>10</v>
      </c>
      <c r="B15" s="20"/>
      <c r="C15" s="17" t="e">
        <f>D15+#REF!</f>
        <v>#REF!</v>
      </c>
      <c r="D15" s="86"/>
      <c r="E15" s="86"/>
      <c r="F15" s="24"/>
      <c r="G15" s="86"/>
      <c r="H15" s="86">
        <v>0</v>
      </c>
      <c r="I15" s="59">
        <f t="shared" si="1"/>
        <v>0</v>
      </c>
      <c r="J15" s="59">
        <f t="shared" si="0"/>
        <v>0</v>
      </c>
      <c r="K15" s="21"/>
    </row>
    <row r="16" spans="1:11" s="56" customFormat="1">
      <c r="A16" s="78">
        <v>11</v>
      </c>
      <c r="B16" s="20"/>
      <c r="C16" s="17" t="e">
        <f>D16+#REF!</f>
        <v>#REF!</v>
      </c>
      <c r="D16" s="86"/>
      <c r="E16" s="86"/>
      <c r="F16" s="24"/>
      <c r="G16" s="86"/>
      <c r="H16" s="86"/>
      <c r="I16" s="59">
        <f t="shared" si="1"/>
        <v>0</v>
      </c>
      <c r="J16" s="59">
        <f t="shared" si="0"/>
        <v>0</v>
      </c>
      <c r="K16" s="21"/>
    </row>
    <row r="17" spans="1:12" s="56" customFormat="1" ht="21" customHeight="1">
      <c r="A17" s="78">
        <v>12</v>
      </c>
      <c r="B17" s="20"/>
      <c r="C17" s="17" t="e">
        <f>D17+#REF!</f>
        <v>#REF!</v>
      </c>
      <c r="D17" s="86"/>
      <c r="E17" s="86"/>
      <c r="F17" s="24"/>
      <c r="G17" s="86"/>
      <c r="H17" s="86"/>
      <c r="I17" s="59">
        <f t="shared" si="1"/>
        <v>0</v>
      </c>
      <c r="J17" s="59">
        <f t="shared" si="0"/>
        <v>0</v>
      </c>
      <c r="K17" s="21"/>
    </row>
    <row r="18" spans="1:12" s="56" customFormat="1" ht="21" customHeight="1">
      <c r="A18" s="78">
        <v>13</v>
      </c>
      <c r="B18" s="20"/>
      <c r="C18" s="17" t="e">
        <f>D18+#REF!</f>
        <v>#REF!</v>
      </c>
      <c r="D18" s="86"/>
      <c r="E18" s="86"/>
      <c r="F18" s="24"/>
      <c r="G18" s="86"/>
      <c r="H18" s="86"/>
      <c r="I18" s="59">
        <f t="shared" si="1"/>
        <v>0</v>
      </c>
      <c r="J18" s="59">
        <f>I18*0.01</f>
        <v>0</v>
      </c>
      <c r="K18" s="21"/>
    </row>
    <row r="19" spans="1:12" s="56" customFormat="1" ht="21" customHeight="1">
      <c r="A19" s="78">
        <v>14</v>
      </c>
      <c r="B19" s="20"/>
      <c r="C19" s="17" t="e">
        <f>D19+#REF!</f>
        <v>#REF!</v>
      </c>
      <c r="D19" s="86"/>
      <c r="E19" s="86"/>
      <c r="F19" s="24"/>
      <c r="G19" s="86"/>
      <c r="H19" s="86"/>
      <c r="I19" s="59">
        <f t="shared" si="1"/>
        <v>0</v>
      </c>
      <c r="J19" s="59">
        <f t="shared" si="0"/>
        <v>0</v>
      </c>
      <c r="K19" s="21"/>
    </row>
    <row r="20" spans="1:12" s="56" customFormat="1" ht="21" customHeight="1">
      <c r="A20" s="78">
        <v>15</v>
      </c>
      <c r="B20" s="20"/>
      <c r="C20" s="17" t="e">
        <f>D20+#REF!</f>
        <v>#REF!</v>
      </c>
      <c r="D20" s="86"/>
      <c r="E20" s="86"/>
      <c r="F20" s="24"/>
      <c r="G20" s="86"/>
      <c r="H20" s="86"/>
      <c r="I20" s="59">
        <f t="shared" si="1"/>
        <v>0</v>
      </c>
      <c r="J20" s="59">
        <f t="shared" si="0"/>
        <v>0</v>
      </c>
      <c r="K20" s="21"/>
    </row>
    <row r="21" spans="1:12" s="56" customFormat="1" ht="21" customHeight="1">
      <c r="A21" s="78">
        <v>16</v>
      </c>
      <c r="B21" s="22"/>
      <c r="C21" s="17" t="e">
        <f>D21+#REF!</f>
        <v>#REF!</v>
      </c>
      <c r="D21" s="86"/>
      <c r="E21" s="86"/>
      <c r="F21" s="24"/>
      <c r="G21" s="86"/>
      <c r="H21" s="86"/>
      <c r="I21" s="59">
        <f t="shared" si="1"/>
        <v>0</v>
      </c>
      <c r="J21" s="59">
        <f t="shared" si="0"/>
        <v>0</v>
      </c>
      <c r="K21" s="21"/>
    </row>
    <row r="22" spans="1:12" s="56" customFormat="1" ht="18.600000000000001" customHeight="1">
      <c r="A22" s="78">
        <v>17</v>
      </c>
      <c r="B22" s="20"/>
      <c r="C22" s="17" t="e">
        <f>D22+#REF!</f>
        <v>#REF!</v>
      </c>
      <c r="D22" s="86"/>
      <c r="E22" s="86"/>
      <c r="F22" s="24"/>
      <c r="G22" s="86"/>
      <c r="H22" s="86"/>
      <c r="I22" s="59">
        <f t="shared" si="1"/>
        <v>0</v>
      </c>
      <c r="J22" s="59">
        <f t="shared" si="0"/>
        <v>0</v>
      </c>
      <c r="K22" s="21"/>
    </row>
    <row r="23" spans="1:12" s="56" customFormat="1" ht="18.600000000000001" customHeight="1">
      <c r="A23" s="78">
        <v>18</v>
      </c>
      <c r="B23" s="22"/>
      <c r="C23" s="17" t="e">
        <f>D23+#REF!</f>
        <v>#REF!</v>
      </c>
      <c r="D23" s="86"/>
      <c r="E23" s="86"/>
      <c r="F23" s="24"/>
      <c r="G23" s="86"/>
      <c r="H23" s="86"/>
      <c r="I23" s="59">
        <f t="shared" si="1"/>
        <v>0</v>
      </c>
      <c r="J23" s="59">
        <f t="shared" si="0"/>
        <v>0</v>
      </c>
      <c r="K23" s="21"/>
    </row>
    <row r="24" spans="1:12" s="55" customFormat="1" ht="18.600000000000001" customHeight="1">
      <c r="A24" s="78">
        <v>19</v>
      </c>
      <c r="B24" s="22"/>
      <c r="C24" s="17" t="e">
        <f>D24+#REF!</f>
        <v>#REF!</v>
      </c>
      <c r="D24" s="86"/>
      <c r="E24" s="86"/>
      <c r="F24" s="24"/>
      <c r="G24" s="86"/>
      <c r="H24" s="86"/>
      <c r="I24" s="59">
        <f t="shared" si="1"/>
        <v>0</v>
      </c>
      <c r="J24" s="59">
        <f t="shared" si="0"/>
        <v>0</v>
      </c>
      <c r="K24" s="21"/>
    </row>
    <row r="25" spans="1:12" s="55" customFormat="1" ht="18.600000000000001" customHeight="1">
      <c r="A25" s="78">
        <v>20</v>
      </c>
      <c r="B25" s="23"/>
      <c r="C25" s="17" t="e">
        <f>D25+#REF!</f>
        <v>#REF!</v>
      </c>
      <c r="D25" s="86"/>
      <c r="E25" s="87"/>
      <c r="F25" s="24"/>
      <c r="G25" s="86"/>
      <c r="H25" s="86"/>
      <c r="I25" s="59">
        <f t="shared" si="1"/>
        <v>0</v>
      </c>
      <c r="J25" s="59">
        <f t="shared" si="0"/>
        <v>0</v>
      </c>
      <c r="K25" s="21"/>
    </row>
    <row r="26" spans="1:12" s="55" customFormat="1" ht="19.149999999999999" customHeight="1">
      <c r="A26" s="58">
        <v>21</v>
      </c>
      <c r="B26" s="22"/>
      <c r="C26" s="17" t="e">
        <f>D26+#REF!</f>
        <v>#REF!</v>
      </c>
      <c r="D26" s="19"/>
      <c r="E26" s="21"/>
      <c r="F26" s="24"/>
      <c r="G26" s="21"/>
      <c r="H26" s="71"/>
      <c r="I26" s="59">
        <f t="shared" ref="I26:I29" si="2">(D26+E26+H26)*1490000</f>
        <v>0</v>
      </c>
      <c r="J26" s="59">
        <f t="shared" ref="J26:J29" si="3">I26*0.01</f>
        <v>0</v>
      </c>
      <c r="K26" s="21"/>
    </row>
    <row r="27" spans="1:12" s="55" customFormat="1" ht="19.149999999999999" customHeight="1">
      <c r="A27" s="58">
        <v>22</v>
      </c>
      <c r="B27" s="22"/>
      <c r="C27" s="17" t="e">
        <f>D27+#REF!</f>
        <v>#REF!</v>
      </c>
      <c r="D27" s="19"/>
      <c r="E27" s="21"/>
      <c r="F27" s="24"/>
      <c r="G27" s="21"/>
      <c r="H27" s="71"/>
      <c r="I27" s="59">
        <f t="shared" si="2"/>
        <v>0</v>
      </c>
      <c r="J27" s="59">
        <f>I27*0.005</f>
        <v>0</v>
      </c>
      <c r="K27" s="62"/>
    </row>
    <row r="28" spans="1:12" s="55" customFormat="1" ht="19.149999999999999" customHeight="1">
      <c r="A28" s="58">
        <v>23</v>
      </c>
      <c r="B28" s="22"/>
      <c r="C28" s="17" t="e">
        <f>D28+#REF!</f>
        <v>#REF!</v>
      </c>
      <c r="D28" s="19"/>
      <c r="E28" s="21"/>
      <c r="F28" s="24"/>
      <c r="G28" s="21"/>
      <c r="H28" s="71"/>
      <c r="I28" s="59">
        <f t="shared" si="2"/>
        <v>0</v>
      </c>
      <c r="J28" s="59">
        <f t="shared" si="3"/>
        <v>0</v>
      </c>
      <c r="K28" s="21"/>
    </row>
    <row r="29" spans="1:12" s="55" customFormat="1" ht="19.149999999999999" customHeight="1">
      <c r="A29" s="58">
        <v>24</v>
      </c>
      <c r="B29" s="22"/>
      <c r="C29" s="17" t="e">
        <f>D29+#REF!</f>
        <v>#REF!</v>
      </c>
      <c r="D29" s="19"/>
      <c r="E29" s="21"/>
      <c r="F29" s="24"/>
      <c r="G29" s="21"/>
      <c r="H29" s="71"/>
      <c r="I29" s="59">
        <f t="shared" si="2"/>
        <v>0</v>
      </c>
      <c r="J29" s="59">
        <f t="shared" si="3"/>
        <v>0</v>
      </c>
      <c r="K29" s="21"/>
    </row>
    <row r="30" spans="1:12" s="4" customFormat="1" ht="19.5">
      <c r="A30" s="105" t="s">
        <v>4</v>
      </c>
      <c r="B30" s="105"/>
      <c r="C30" s="63"/>
      <c r="D30" s="76">
        <f t="shared" ref="D30:J30" si="4">SUM(D6:D29)</f>
        <v>28.36</v>
      </c>
      <c r="E30" s="27">
        <f t="shared" si="4"/>
        <v>2.4500000000000002</v>
      </c>
      <c r="F30" s="27">
        <f t="shared" si="4"/>
        <v>0</v>
      </c>
      <c r="G30" s="27">
        <f t="shared" si="4"/>
        <v>0</v>
      </c>
      <c r="H30" s="27">
        <f t="shared" si="4"/>
        <v>0.29899999999999999</v>
      </c>
      <c r="I30" s="27">
        <f t="shared" si="4"/>
        <v>46352410</v>
      </c>
      <c r="J30" s="27">
        <f t="shared" si="4"/>
        <v>463524.10000000003</v>
      </c>
      <c r="K30" s="25"/>
      <c r="L30" s="61"/>
    </row>
    <row r="31" spans="1:12" s="4" customFormat="1" ht="39.75" customHeight="1">
      <c r="A31" s="52"/>
      <c r="B31" s="93" t="s">
        <v>97</v>
      </c>
      <c r="C31" s="64"/>
      <c r="D31" s="64"/>
      <c r="E31" s="3"/>
      <c r="I31" s="106" t="s">
        <v>27</v>
      </c>
      <c r="J31" s="106"/>
    </row>
    <row r="32" spans="1:12" s="5" customFormat="1" ht="18.75">
      <c r="A32" s="53"/>
      <c r="C32" s="64"/>
      <c r="D32" s="6"/>
      <c r="E32" s="7"/>
      <c r="I32" s="7"/>
      <c r="J32" s="7"/>
      <c r="K32" s="7"/>
    </row>
    <row r="33" spans="1:11" s="5" customFormat="1" ht="18.75">
      <c r="A33" s="53"/>
      <c r="C33" s="64"/>
      <c r="D33" s="6"/>
      <c r="E33" s="7"/>
      <c r="I33" s="7"/>
      <c r="J33" s="7"/>
      <c r="K33" s="7"/>
    </row>
    <row r="34" spans="1:11" s="5" customFormat="1" ht="18.75">
      <c r="A34" s="53"/>
      <c r="C34" s="64"/>
      <c r="D34" s="6"/>
      <c r="E34" s="7"/>
      <c r="I34" s="7"/>
      <c r="J34" s="7"/>
      <c r="K34" s="7"/>
    </row>
    <row r="35" spans="1:11" s="4" customFormat="1" ht="19.5">
      <c r="A35" s="52"/>
      <c r="B35" s="64"/>
      <c r="C35" s="64"/>
      <c r="D35" s="64"/>
      <c r="E35" s="3"/>
      <c r="I35" s="107"/>
      <c r="J35" s="107"/>
    </row>
    <row r="36" spans="1:11" s="2" customFormat="1" ht="18.75">
      <c r="A36" s="8"/>
      <c r="B36" s="15"/>
      <c r="C36" s="14"/>
      <c r="D36" s="13"/>
      <c r="E36" s="16"/>
      <c r="F36" s="15"/>
      <c r="G36" s="15"/>
      <c r="H36" s="15"/>
      <c r="I36" s="16"/>
      <c r="J36" s="16"/>
      <c r="K36" s="16"/>
    </row>
    <row r="37" spans="1:11" s="1" customFormat="1">
      <c r="A37" s="8"/>
      <c r="B37" s="9"/>
      <c r="C37" s="10"/>
      <c r="D37" s="11"/>
      <c r="E37" s="12"/>
      <c r="F37" s="9"/>
      <c r="G37" s="9"/>
      <c r="H37" s="9"/>
      <c r="I37" s="12"/>
      <c r="J37" s="12"/>
      <c r="K37" s="12"/>
    </row>
    <row r="38" spans="1:11" s="1" customFormat="1">
      <c r="A38" s="8"/>
      <c r="B38" s="9"/>
      <c r="C38" s="10"/>
      <c r="D38" s="11"/>
      <c r="E38" s="12"/>
      <c r="F38" s="9"/>
      <c r="G38" s="9"/>
      <c r="H38" s="9"/>
      <c r="I38" s="12"/>
      <c r="J38" s="12"/>
      <c r="K38" s="12"/>
    </row>
    <row r="39" spans="1:11" s="1" customFormat="1">
      <c r="A39" s="8"/>
      <c r="B39" s="9"/>
      <c r="C39" s="10"/>
      <c r="D39" s="11"/>
      <c r="E39" s="12"/>
      <c r="F39" s="9"/>
      <c r="G39" s="9"/>
      <c r="H39" s="9"/>
      <c r="I39" s="12"/>
      <c r="J39" s="12"/>
      <c r="K39" s="12"/>
    </row>
    <row r="40" spans="1:11" s="1" customFormat="1">
      <c r="A40" s="8"/>
      <c r="B40" s="9"/>
      <c r="C40" s="10"/>
      <c r="D40" s="11"/>
      <c r="E40" s="12"/>
      <c r="F40" s="9"/>
      <c r="G40" s="9"/>
      <c r="H40" s="9"/>
      <c r="I40" s="12"/>
      <c r="J40" s="12"/>
      <c r="K40" s="12"/>
    </row>
    <row r="41" spans="1:11" s="1" customFormat="1">
      <c r="A41" s="8"/>
      <c r="B41" s="9"/>
      <c r="C41" s="10"/>
      <c r="D41" s="11"/>
      <c r="E41" s="12"/>
      <c r="F41" s="9"/>
      <c r="G41" s="9"/>
      <c r="H41" s="9"/>
      <c r="I41" s="12"/>
      <c r="J41" s="12"/>
      <c r="K41" s="12"/>
    </row>
    <row r="42" spans="1:11" s="1" customFormat="1">
      <c r="A42" s="8"/>
      <c r="B42" s="9"/>
      <c r="C42" s="10"/>
      <c r="D42" s="11"/>
      <c r="E42" s="12"/>
      <c r="F42" s="9"/>
      <c r="G42" s="9"/>
      <c r="H42" s="9"/>
      <c r="I42" s="12"/>
      <c r="J42" s="12"/>
      <c r="K42" s="12"/>
    </row>
    <row r="43" spans="1:11" s="1" customFormat="1">
      <c r="A43" s="8"/>
      <c r="B43" s="9"/>
      <c r="C43" s="10"/>
      <c r="D43" s="11"/>
      <c r="E43" s="12"/>
      <c r="F43" s="9"/>
      <c r="G43" s="9"/>
      <c r="H43" s="9"/>
      <c r="I43" s="12"/>
      <c r="J43" s="12"/>
      <c r="K43" s="12"/>
    </row>
    <row r="44" spans="1:11" s="1" customFormat="1">
      <c r="A44" s="8"/>
      <c r="B44" s="9"/>
      <c r="C44" s="10"/>
      <c r="D44" s="11"/>
      <c r="E44" s="12"/>
      <c r="F44" s="9"/>
      <c r="G44" s="9"/>
      <c r="H44" s="9"/>
      <c r="I44" s="12"/>
      <c r="J44" s="12"/>
      <c r="K44" s="12"/>
    </row>
    <row r="45" spans="1:11" s="1" customFormat="1">
      <c r="A45" s="8"/>
      <c r="B45" s="9"/>
      <c r="C45" s="10"/>
      <c r="D45" s="11"/>
      <c r="E45" s="12"/>
      <c r="F45" s="9"/>
      <c r="G45" s="9"/>
      <c r="H45" s="9"/>
      <c r="I45" s="12"/>
      <c r="J45" s="12"/>
      <c r="K45" s="12"/>
    </row>
    <row r="46" spans="1:11" s="1" customFormat="1">
      <c r="A46" s="8"/>
      <c r="B46" s="9"/>
      <c r="C46" s="10"/>
      <c r="D46" s="11"/>
      <c r="E46" s="12"/>
      <c r="F46" s="9"/>
      <c r="G46" s="9"/>
      <c r="H46" s="9"/>
      <c r="I46" s="12"/>
      <c r="J46" s="12"/>
      <c r="K46" s="12"/>
    </row>
    <row r="47" spans="1:11" s="1" customFormat="1">
      <c r="A47" s="8"/>
      <c r="B47" s="9"/>
      <c r="C47" s="10"/>
      <c r="D47" s="11"/>
      <c r="E47" s="12"/>
      <c r="F47" s="9"/>
      <c r="G47" s="9"/>
      <c r="H47" s="9"/>
      <c r="I47" s="12"/>
      <c r="J47" s="12"/>
      <c r="K47" s="12"/>
    </row>
    <row r="48" spans="1:11" s="1" customFormat="1">
      <c r="A48" s="8"/>
      <c r="B48" s="9"/>
      <c r="C48" s="10"/>
      <c r="D48" s="11"/>
      <c r="E48" s="12"/>
      <c r="F48" s="9"/>
      <c r="G48" s="9"/>
      <c r="H48" s="9"/>
      <c r="I48" s="12"/>
      <c r="J48" s="12"/>
      <c r="K48" s="12"/>
    </row>
    <row r="49" spans="1:11" s="1" customFormat="1">
      <c r="A49" s="8"/>
      <c r="B49" s="9"/>
      <c r="C49" s="10"/>
      <c r="D49" s="11"/>
      <c r="E49" s="12"/>
      <c r="F49" s="9"/>
      <c r="G49" s="9"/>
      <c r="H49" s="9"/>
      <c r="I49" s="12"/>
      <c r="J49" s="12"/>
      <c r="K49" s="12"/>
    </row>
    <row r="50" spans="1:11" s="1" customFormat="1">
      <c r="A50" s="8"/>
      <c r="B50" s="9"/>
      <c r="C50" s="10"/>
      <c r="D50" s="11"/>
      <c r="E50" s="12"/>
      <c r="F50" s="9"/>
      <c r="G50" s="9"/>
      <c r="H50" s="9"/>
      <c r="I50" s="12"/>
      <c r="J50" s="12"/>
      <c r="K50" s="12"/>
    </row>
    <row r="51" spans="1:11" s="1" customFormat="1">
      <c r="A51" s="8"/>
      <c r="B51" s="9"/>
      <c r="C51" s="10"/>
      <c r="D51" s="11"/>
      <c r="E51" s="12"/>
      <c r="F51" s="9"/>
      <c r="G51" s="9"/>
      <c r="H51" s="9"/>
      <c r="I51" s="12"/>
      <c r="J51" s="12"/>
      <c r="K51" s="12"/>
    </row>
    <row r="52" spans="1:11" s="1" customFormat="1">
      <c r="A52" s="8"/>
      <c r="B52" s="9"/>
      <c r="C52" s="10"/>
      <c r="D52" s="11"/>
      <c r="E52" s="12"/>
      <c r="F52" s="9"/>
      <c r="G52" s="9"/>
      <c r="H52" s="9"/>
      <c r="I52" s="12"/>
      <c r="J52" s="12"/>
      <c r="K52" s="12"/>
    </row>
    <row r="53" spans="1:11" s="1" customFormat="1">
      <c r="A53" s="8"/>
      <c r="B53" s="9"/>
      <c r="C53" s="10"/>
      <c r="D53" s="11"/>
      <c r="E53" s="12"/>
      <c r="F53" s="9"/>
      <c r="G53" s="9"/>
      <c r="H53" s="9"/>
      <c r="I53" s="12"/>
      <c r="J53" s="12"/>
      <c r="K53" s="12"/>
    </row>
    <row r="54" spans="1:11" s="1" customFormat="1">
      <c r="A54" s="8"/>
      <c r="B54" s="9"/>
      <c r="C54" s="10"/>
      <c r="D54" s="11"/>
      <c r="E54" s="12"/>
      <c r="F54" s="9"/>
      <c r="G54" s="9"/>
      <c r="H54" s="9"/>
      <c r="I54" s="12"/>
      <c r="J54" s="12"/>
      <c r="K54" s="12"/>
    </row>
    <row r="55" spans="1:11" s="1" customFormat="1">
      <c r="A55" s="8"/>
      <c r="B55" s="9"/>
      <c r="C55" s="10"/>
      <c r="D55" s="11"/>
      <c r="E55" s="12"/>
      <c r="F55" s="9"/>
      <c r="G55" s="9"/>
      <c r="H55" s="9"/>
      <c r="I55" s="12"/>
      <c r="J55" s="12"/>
      <c r="K55" s="12"/>
    </row>
    <row r="56" spans="1:11" s="1" customFormat="1">
      <c r="A56" s="8"/>
      <c r="B56" s="9"/>
      <c r="C56" s="10"/>
      <c r="D56" s="11"/>
      <c r="E56" s="12"/>
      <c r="F56" s="9"/>
      <c r="G56" s="9"/>
      <c r="H56" s="9"/>
      <c r="I56" s="12"/>
      <c r="J56" s="12"/>
      <c r="K56" s="12"/>
    </row>
    <row r="57" spans="1:11" s="1" customFormat="1">
      <c r="A57" s="8"/>
      <c r="B57" s="9"/>
      <c r="C57" s="10"/>
      <c r="D57" s="11"/>
      <c r="E57" s="12"/>
      <c r="F57" s="9"/>
      <c r="G57" s="9"/>
      <c r="H57" s="9"/>
      <c r="I57" s="12"/>
      <c r="J57" s="12"/>
      <c r="K57" s="12"/>
    </row>
    <row r="58" spans="1:11" s="1" customFormat="1">
      <c r="A58" s="8"/>
      <c r="B58" s="9"/>
      <c r="C58" s="10"/>
      <c r="D58" s="11"/>
      <c r="E58" s="12"/>
      <c r="F58" s="9"/>
      <c r="G58" s="9"/>
      <c r="H58" s="9"/>
      <c r="I58" s="12"/>
      <c r="J58" s="12"/>
      <c r="K58" s="12"/>
    </row>
    <row r="59" spans="1:11" s="1" customFormat="1">
      <c r="A59" s="8"/>
      <c r="B59" s="9"/>
      <c r="C59" s="10"/>
      <c r="D59" s="11"/>
      <c r="E59" s="12"/>
      <c r="F59" s="9"/>
      <c r="G59" s="9"/>
      <c r="H59" s="9"/>
      <c r="I59" s="12"/>
      <c r="J59" s="12"/>
      <c r="K59" s="12"/>
    </row>
    <row r="60" spans="1:11" s="1" customFormat="1">
      <c r="A60" s="8"/>
      <c r="B60" s="9"/>
      <c r="C60" s="10"/>
      <c r="D60" s="11"/>
      <c r="E60" s="12"/>
      <c r="F60" s="9"/>
      <c r="G60" s="9"/>
      <c r="H60" s="9"/>
      <c r="I60" s="12"/>
      <c r="J60" s="12"/>
      <c r="K60" s="12"/>
    </row>
    <row r="61" spans="1:11" s="1" customFormat="1">
      <c r="A61" s="8"/>
      <c r="B61" s="9"/>
      <c r="C61" s="10"/>
      <c r="D61" s="11"/>
      <c r="E61" s="12"/>
      <c r="F61" s="9"/>
      <c r="G61" s="9"/>
      <c r="H61" s="9"/>
      <c r="I61" s="12"/>
      <c r="J61" s="12"/>
      <c r="K61" s="12"/>
    </row>
    <row r="62" spans="1:11" s="1" customFormat="1">
      <c r="A62" s="8"/>
      <c r="B62" s="9"/>
      <c r="C62" s="10"/>
      <c r="D62" s="11"/>
      <c r="E62" s="12"/>
      <c r="F62" s="9"/>
      <c r="G62" s="9"/>
      <c r="H62" s="9"/>
      <c r="I62" s="12"/>
      <c r="J62" s="12"/>
      <c r="K62" s="12"/>
    </row>
    <row r="63" spans="1:11" s="1" customFormat="1">
      <c r="A63" s="8"/>
      <c r="B63" s="9"/>
      <c r="C63" s="10"/>
      <c r="D63" s="11"/>
      <c r="E63" s="12"/>
      <c r="F63" s="9"/>
      <c r="G63" s="9"/>
      <c r="H63" s="9"/>
      <c r="I63" s="12"/>
      <c r="J63" s="12"/>
      <c r="K63" s="12"/>
    </row>
    <row r="64" spans="1:11" s="1" customFormat="1">
      <c r="A64" s="8"/>
      <c r="B64" s="9"/>
      <c r="C64" s="10"/>
      <c r="D64" s="11"/>
      <c r="E64" s="12"/>
      <c r="F64" s="9"/>
      <c r="G64" s="9"/>
      <c r="H64" s="9"/>
      <c r="I64" s="12"/>
      <c r="J64" s="12"/>
      <c r="K64" s="12"/>
    </row>
    <row r="65" spans="1:11" s="1" customFormat="1">
      <c r="A65" s="8"/>
      <c r="B65" s="9"/>
      <c r="C65" s="10"/>
      <c r="D65" s="11"/>
      <c r="E65" s="12"/>
      <c r="F65" s="9"/>
      <c r="G65" s="9"/>
      <c r="H65" s="9"/>
      <c r="I65" s="12"/>
      <c r="J65" s="12"/>
      <c r="K65" s="12"/>
    </row>
    <row r="66" spans="1:11" s="1" customFormat="1">
      <c r="A66" s="8"/>
      <c r="B66" s="9"/>
      <c r="C66" s="10"/>
      <c r="D66" s="11"/>
      <c r="E66" s="12"/>
      <c r="F66" s="9"/>
      <c r="G66" s="9"/>
      <c r="H66" s="9"/>
      <c r="I66" s="12"/>
      <c r="J66" s="12"/>
      <c r="K66" s="12"/>
    </row>
    <row r="67" spans="1:11" s="1" customFormat="1">
      <c r="A67" s="8"/>
      <c r="B67" s="9"/>
      <c r="C67" s="10"/>
      <c r="D67" s="11"/>
      <c r="E67" s="12"/>
      <c r="F67" s="9"/>
      <c r="G67" s="9"/>
      <c r="H67" s="9"/>
      <c r="I67" s="12"/>
      <c r="J67" s="12"/>
      <c r="K67" s="12"/>
    </row>
    <row r="68" spans="1:11" s="1" customFormat="1">
      <c r="A68" s="8"/>
      <c r="B68" s="9"/>
      <c r="C68" s="10"/>
      <c r="D68" s="11"/>
      <c r="E68" s="12"/>
      <c r="F68" s="9"/>
      <c r="G68" s="9"/>
      <c r="H68" s="9"/>
      <c r="I68" s="12"/>
      <c r="J68" s="12"/>
      <c r="K68" s="12"/>
    </row>
    <row r="69" spans="1:11" s="1" customFormat="1">
      <c r="A69" s="8"/>
      <c r="B69" s="9"/>
      <c r="C69" s="10"/>
      <c r="D69" s="11"/>
      <c r="E69" s="12"/>
      <c r="F69" s="9"/>
      <c r="G69" s="9"/>
      <c r="H69" s="9"/>
      <c r="I69" s="12"/>
      <c r="J69" s="12"/>
      <c r="K69" s="12"/>
    </row>
    <row r="70" spans="1:11" s="1" customFormat="1">
      <c r="A70" s="8"/>
      <c r="B70" s="9"/>
      <c r="C70" s="10"/>
      <c r="D70" s="11"/>
      <c r="E70" s="12"/>
      <c r="F70" s="9"/>
      <c r="G70" s="9"/>
      <c r="H70" s="9"/>
      <c r="I70" s="12"/>
      <c r="J70" s="12"/>
      <c r="K70" s="12"/>
    </row>
    <row r="71" spans="1:11" s="1" customFormat="1">
      <c r="A71" s="8"/>
      <c r="B71" s="9"/>
      <c r="C71" s="10"/>
      <c r="D71" s="11"/>
      <c r="E71" s="12"/>
      <c r="F71" s="9"/>
      <c r="G71" s="9"/>
      <c r="H71" s="9"/>
      <c r="I71" s="12"/>
      <c r="J71" s="12"/>
      <c r="K71" s="12"/>
    </row>
    <row r="72" spans="1:11" s="9" customFormat="1">
      <c r="A72" s="8"/>
      <c r="C72" s="10"/>
      <c r="D72" s="11"/>
      <c r="E72" s="12"/>
      <c r="I72" s="12"/>
      <c r="J72" s="12"/>
      <c r="K72" s="12"/>
    </row>
    <row r="73" spans="1:11" s="9" customFormat="1">
      <c r="A73" s="8"/>
      <c r="C73" s="10"/>
      <c r="D73" s="11"/>
      <c r="E73" s="12"/>
      <c r="I73" s="12"/>
      <c r="J73" s="12"/>
      <c r="K73" s="12"/>
    </row>
    <row r="74" spans="1:11" s="9" customFormat="1">
      <c r="A74" s="8"/>
      <c r="C74" s="10"/>
      <c r="D74" s="11"/>
      <c r="E74" s="12"/>
      <c r="I74" s="12"/>
      <c r="J74" s="12"/>
      <c r="K74" s="12"/>
    </row>
    <row r="75" spans="1:11" s="9" customFormat="1">
      <c r="A75" s="8"/>
      <c r="C75" s="10"/>
      <c r="D75" s="11"/>
      <c r="E75" s="12"/>
      <c r="I75" s="12"/>
      <c r="J75" s="12"/>
      <c r="K75" s="12"/>
    </row>
    <row r="76" spans="1:11" s="9" customFormat="1">
      <c r="A76" s="8"/>
      <c r="C76" s="10"/>
      <c r="D76" s="11"/>
      <c r="E76" s="12"/>
      <c r="I76" s="12"/>
      <c r="J76" s="12"/>
      <c r="K76" s="12"/>
    </row>
    <row r="77" spans="1:11" s="9" customFormat="1">
      <c r="A77" s="8"/>
      <c r="C77" s="10"/>
      <c r="D77" s="11"/>
      <c r="E77" s="12"/>
      <c r="I77" s="12"/>
      <c r="J77" s="12"/>
      <c r="K77" s="12"/>
    </row>
    <row r="78" spans="1:11" s="9" customFormat="1">
      <c r="A78" s="8"/>
      <c r="C78" s="10"/>
      <c r="D78" s="11"/>
      <c r="E78" s="12"/>
      <c r="I78" s="12"/>
      <c r="J78" s="12"/>
      <c r="K78" s="12"/>
    </row>
    <row r="79" spans="1:11" s="9" customFormat="1">
      <c r="A79" s="8"/>
      <c r="C79" s="10"/>
      <c r="D79" s="11"/>
      <c r="E79" s="12"/>
      <c r="I79" s="12"/>
      <c r="J79" s="12"/>
      <c r="K79" s="12"/>
    </row>
    <row r="80" spans="1:11" s="9" customFormat="1">
      <c r="A80" s="8"/>
      <c r="C80" s="10"/>
      <c r="D80" s="11"/>
      <c r="E80" s="12"/>
      <c r="I80" s="12"/>
      <c r="J80" s="12"/>
      <c r="K80" s="12"/>
    </row>
    <row r="81" spans="1:11" s="9" customFormat="1">
      <c r="A81" s="8"/>
      <c r="C81" s="10"/>
      <c r="D81" s="11"/>
      <c r="E81" s="12"/>
      <c r="I81" s="12"/>
      <c r="J81" s="12"/>
      <c r="K81" s="12"/>
    </row>
  </sheetData>
  <mergeCells count="16">
    <mergeCell ref="A1:K1"/>
    <mergeCell ref="A30:B30"/>
    <mergeCell ref="I31:J31"/>
    <mergeCell ref="I35:J35"/>
    <mergeCell ref="A2:K2"/>
    <mergeCell ref="A4:A5"/>
    <mergeCell ref="B4:B5"/>
    <mergeCell ref="C4:C5"/>
    <mergeCell ref="D4:D5"/>
    <mergeCell ref="E4:E5"/>
    <mergeCell ref="F4:F5"/>
    <mergeCell ref="G4:G5"/>
    <mergeCell ref="I4:I5"/>
    <mergeCell ref="J4:J5"/>
    <mergeCell ref="K4:K5"/>
    <mergeCell ref="H4:H5"/>
  </mergeCell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opLeftCell="A10" workbookViewId="0">
      <selection activeCell="L10" sqref="L10"/>
    </sheetView>
  </sheetViews>
  <sheetFormatPr defaultColWidth="8.85546875" defaultRowHeight="15"/>
  <cols>
    <col min="1" max="1" width="7" style="77" customWidth="1"/>
    <col min="2" max="2" width="37" style="77" customWidth="1"/>
    <col min="3" max="3" width="8.28515625" style="77" customWidth="1"/>
    <col min="4" max="4" width="6.140625" style="77" customWidth="1"/>
    <col min="5" max="5" width="8.7109375" style="77" customWidth="1"/>
    <col min="6" max="6" width="8.85546875" style="77" customWidth="1"/>
    <col min="7" max="7" width="11" style="77" customWidth="1"/>
    <col min="8" max="8" width="11.42578125" style="77" customWidth="1"/>
    <col min="9" max="9" width="8.85546875" style="77"/>
    <col min="10" max="10" width="13.5703125" style="77" customWidth="1"/>
    <col min="11" max="16384" width="8.85546875" style="77"/>
  </cols>
  <sheetData>
    <row r="1" spans="1:10" s="40" customFormat="1" ht="22.5" customHeight="1">
      <c r="A1" s="116" t="s">
        <v>102</v>
      </c>
      <c r="B1" s="116"/>
      <c r="C1" s="116"/>
      <c r="H1" s="31" t="s">
        <v>10</v>
      </c>
    </row>
    <row r="2" spans="1:10" s="40" customFormat="1" ht="27" customHeight="1">
      <c r="A2" s="117" t="s">
        <v>29</v>
      </c>
      <c r="B2" s="117"/>
      <c r="C2" s="117"/>
    </row>
    <row r="3" spans="1:10" ht="15" customHeight="1">
      <c r="A3" s="118" t="s">
        <v>9</v>
      </c>
      <c r="B3" s="118"/>
      <c r="C3" s="118"/>
      <c r="D3" s="32"/>
    </row>
    <row r="4" spans="1:10" ht="20.25">
      <c r="A4" s="119" t="s">
        <v>30</v>
      </c>
      <c r="B4" s="119"/>
      <c r="C4" s="119"/>
      <c r="D4" s="119"/>
      <c r="E4" s="119"/>
      <c r="F4" s="119"/>
      <c r="G4" s="119"/>
      <c r="H4" s="119"/>
    </row>
    <row r="5" spans="1:10" ht="20.25">
      <c r="A5" s="120" t="s">
        <v>31</v>
      </c>
      <c r="B5" s="120"/>
      <c r="C5" s="120"/>
      <c r="D5" s="120"/>
      <c r="E5" s="120"/>
      <c r="F5" s="120"/>
      <c r="G5" s="120"/>
      <c r="H5" s="120"/>
    </row>
    <row r="6" spans="1:10" ht="19.5">
      <c r="A6" s="121" t="s">
        <v>89</v>
      </c>
      <c r="B6" s="121"/>
      <c r="C6" s="121"/>
      <c r="D6" s="121"/>
      <c r="E6" s="121"/>
      <c r="F6" s="121"/>
      <c r="G6" s="121"/>
      <c r="H6" s="121"/>
    </row>
    <row r="7" spans="1:10" ht="18.75">
      <c r="A7" s="115" t="s">
        <v>16</v>
      </c>
      <c r="B7" s="115"/>
      <c r="C7" s="115"/>
      <c r="D7" s="115"/>
      <c r="E7" s="115"/>
      <c r="F7" s="115"/>
      <c r="G7" s="115"/>
      <c r="H7" s="115"/>
    </row>
    <row r="8" spans="1:10" ht="54.6" customHeight="1">
      <c r="A8" s="33" t="s">
        <v>0</v>
      </c>
      <c r="B8" s="33" t="s">
        <v>17</v>
      </c>
      <c r="C8" s="33" t="s">
        <v>18</v>
      </c>
      <c r="D8" s="33" t="s">
        <v>19</v>
      </c>
      <c r="E8" s="33" t="s">
        <v>32</v>
      </c>
      <c r="F8" s="33" t="s">
        <v>33</v>
      </c>
      <c r="G8" s="33" t="s">
        <v>34</v>
      </c>
      <c r="H8" s="33" t="s">
        <v>35</v>
      </c>
    </row>
    <row r="9" spans="1:10" ht="15.75">
      <c r="A9" s="65" t="s">
        <v>5</v>
      </c>
      <c r="B9" s="34" t="s">
        <v>20</v>
      </c>
      <c r="C9" s="34" t="s">
        <v>21</v>
      </c>
      <c r="D9" s="34" t="s">
        <v>22</v>
      </c>
      <c r="E9" s="34">
        <v>1</v>
      </c>
      <c r="F9" s="34">
        <v>2</v>
      </c>
      <c r="G9" s="34">
        <v>3</v>
      </c>
      <c r="H9" s="34" t="s">
        <v>36</v>
      </c>
    </row>
    <row r="10" spans="1:10" ht="31.5">
      <c r="A10" s="65" t="s">
        <v>6</v>
      </c>
      <c r="B10" s="35" t="s">
        <v>37</v>
      </c>
      <c r="C10" s="34" t="s">
        <v>23</v>
      </c>
      <c r="D10" s="34">
        <v>1</v>
      </c>
      <c r="E10" s="65"/>
      <c r="F10" s="65"/>
      <c r="G10" s="65">
        <v>20</v>
      </c>
      <c r="H10" s="65"/>
    </row>
    <row r="11" spans="1:10" ht="31.5">
      <c r="A11" s="65" t="s">
        <v>7</v>
      </c>
      <c r="B11" s="35" t="s">
        <v>38</v>
      </c>
      <c r="C11" s="65"/>
      <c r="D11" s="65"/>
      <c r="E11" s="65"/>
      <c r="F11" s="65"/>
      <c r="G11" s="65"/>
      <c r="H11" s="65"/>
    </row>
    <row r="12" spans="1:10" ht="15.75">
      <c r="A12" s="34">
        <v>1</v>
      </c>
      <c r="B12" s="36" t="s">
        <v>39</v>
      </c>
      <c r="C12" s="34" t="s">
        <v>24</v>
      </c>
      <c r="D12" s="34">
        <v>2</v>
      </c>
      <c r="E12" s="34"/>
      <c r="F12" s="34"/>
      <c r="G12" s="37">
        <f>Th.3!J30+'TH 2'!J29+'Th 1'!J30</f>
        <v>1371947.3</v>
      </c>
      <c r="H12" s="38">
        <f>G12</f>
        <v>1371947.3</v>
      </c>
    </row>
    <row r="13" spans="1:10" ht="15.75">
      <c r="A13" s="34">
        <v>2</v>
      </c>
      <c r="B13" s="36" t="s">
        <v>40</v>
      </c>
      <c r="C13" s="34" t="s">
        <v>24</v>
      </c>
      <c r="D13" s="34">
        <v>3</v>
      </c>
      <c r="E13" s="34"/>
      <c r="F13" s="34"/>
      <c r="G13" s="37">
        <f>G12</f>
        <v>1371947.3</v>
      </c>
      <c r="H13" s="38">
        <f>G13</f>
        <v>1371947.3</v>
      </c>
      <c r="J13" s="43"/>
    </row>
    <row r="14" spans="1:10" ht="15.75">
      <c r="A14" s="65" t="s">
        <v>8</v>
      </c>
      <c r="B14" s="35" t="s">
        <v>41</v>
      </c>
      <c r="C14" s="65"/>
      <c r="D14" s="65"/>
      <c r="E14" s="65"/>
      <c r="F14" s="65"/>
      <c r="G14" s="34"/>
      <c r="H14" s="34"/>
    </row>
    <row r="15" spans="1:10" ht="15.75">
      <c r="A15" s="34">
        <v>1</v>
      </c>
      <c r="B15" s="36" t="s">
        <v>42</v>
      </c>
      <c r="C15" s="34" t="s">
        <v>24</v>
      </c>
      <c r="D15" s="34">
        <v>4</v>
      </c>
      <c r="E15" s="34"/>
      <c r="F15" s="34"/>
      <c r="G15" s="37">
        <f>G12*0.7</f>
        <v>960363.11</v>
      </c>
      <c r="H15" s="37">
        <f>G15</f>
        <v>960363.11</v>
      </c>
      <c r="I15" s="42"/>
    </row>
    <row r="16" spans="1:10" ht="15.75">
      <c r="A16" s="34" t="s">
        <v>43</v>
      </c>
      <c r="B16" s="36" t="s">
        <v>44</v>
      </c>
      <c r="C16" s="34" t="s">
        <v>24</v>
      </c>
      <c r="D16" s="34">
        <v>5</v>
      </c>
      <c r="E16" s="34"/>
      <c r="F16" s="34"/>
      <c r="G16" s="34">
        <v>0</v>
      </c>
      <c r="H16" s="34">
        <v>0</v>
      </c>
    </row>
    <row r="17" spans="1:9" ht="15.75">
      <c r="A17" s="34" t="s">
        <v>45</v>
      </c>
      <c r="B17" s="36" t="s">
        <v>46</v>
      </c>
      <c r="C17" s="34" t="s">
        <v>24</v>
      </c>
      <c r="D17" s="34">
        <v>6</v>
      </c>
      <c r="E17" s="34"/>
      <c r="F17" s="34"/>
      <c r="G17" s="34">
        <v>0</v>
      </c>
      <c r="H17" s="34">
        <v>0</v>
      </c>
    </row>
    <row r="18" spans="1:9" ht="15.75">
      <c r="A18" s="34" t="s">
        <v>47</v>
      </c>
      <c r="B18" s="36" t="s">
        <v>48</v>
      </c>
      <c r="C18" s="34" t="s">
        <v>24</v>
      </c>
      <c r="D18" s="34">
        <v>7</v>
      </c>
      <c r="E18" s="34"/>
      <c r="F18" s="34"/>
      <c r="G18" s="37">
        <f>G12*0.7</f>
        <v>960363.11</v>
      </c>
      <c r="H18" s="38">
        <f>G18</f>
        <v>960363.11</v>
      </c>
    </row>
    <row r="19" spans="1:9" ht="31.5">
      <c r="A19" s="65">
        <v>2</v>
      </c>
      <c r="B19" s="36" t="s">
        <v>49</v>
      </c>
      <c r="C19" s="34" t="s">
        <v>24</v>
      </c>
      <c r="D19" s="34">
        <v>8</v>
      </c>
      <c r="E19" s="34"/>
      <c r="F19" s="34"/>
      <c r="G19" s="37">
        <f>G15</f>
        <v>960363.11</v>
      </c>
      <c r="H19" s="37">
        <f>G19</f>
        <v>960363.11</v>
      </c>
    </row>
    <row r="20" spans="1:9" ht="15.75">
      <c r="A20" s="34" t="s">
        <v>50</v>
      </c>
      <c r="B20" s="36" t="s">
        <v>44</v>
      </c>
      <c r="C20" s="34" t="s">
        <v>24</v>
      </c>
      <c r="D20" s="34">
        <v>9</v>
      </c>
      <c r="E20" s="34"/>
      <c r="F20" s="34"/>
      <c r="G20" s="34"/>
      <c r="H20" s="34"/>
    </row>
    <row r="21" spans="1:9" ht="15.75">
      <c r="A21" s="34" t="s">
        <v>51</v>
      </c>
      <c r="B21" s="36" t="s">
        <v>46</v>
      </c>
      <c r="C21" s="34" t="s">
        <v>24</v>
      </c>
      <c r="D21" s="34">
        <v>10</v>
      </c>
      <c r="E21" s="34"/>
      <c r="F21" s="34"/>
      <c r="G21" s="34">
        <v>0</v>
      </c>
      <c r="H21" s="34">
        <v>0</v>
      </c>
    </row>
    <row r="22" spans="1:9" ht="15.75">
      <c r="A22" s="34" t="s">
        <v>52</v>
      </c>
      <c r="B22" s="36" t="s">
        <v>48</v>
      </c>
      <c r="C22" s="34" t="s">
        <v>24</v>
      </c>
      <c r="D22" s="34">
        <v>11</v>
      </c>
      <c r="E22" s="34"/>
      <c r="F22" s="34"/>
      <c r="G22" s="37">
        <f>G18</f>
        <v>960363.11</v>
      </c>
      <c r="H22" s="37">
        <f>G22</f>
        <v>960363.11</v>
      </c>
    </row>
    <row r="23" spans="1:9" ht="31.5">
      <c r="A23" s="65" t="s">
        <v>53</v>
      </c>
      <c r="B23" s="35" t="s">
        <v>54</v>
      </c>
      <c r="C23" s="34"/>
      <c r="D23" s="65"/>
      <c r="E23" s="65"/>
      <c r="F23" s="65"/>
      <c r="G23" s="65"/>
      <c r="H23" s="65"/>
    </row>
    <row r="24" spans="1:9" ht="15.75">
      <c r="A24" s="34">
        <v>1</v>
      </c>
      <c r="B24" s="36" t="s">
        <v>55</v>
      </c>
      <c r="C24" s="34" t="s">
        <v>24</v>
      </c>
      <c r="D24" s="34">
        <v>12</v>
      </c>
      <c r="E24" s="34"/>
      <c r="F24" s="34"/>
      <c r="G24" s="37">
        <f>G12-G15</f>
        <v>411584.19000000006</v>
      </c>
      <c r="H24" s="39">
        <f>G24</f>
        <v>411584.19000000006</v>
      </c>
      <c r="I24" s="43"/>
    </row>
    <row r="25" spans="1:9" ht="31.5">
      <c r="A25" s="34">
        <v>2</v>
      </c>
      <c r="B25" s="36" t="s">
        <v>56</v>
      </c>
      <c r="C25" s="34" t="s">
        <v>24</v>
      </c>
      <c r="D25" s="34">
        <v>13</v>
      </c>
      <c r="E25" s="34"/>
      <c r="F25" s="34"/>
      <c r="G25" s="37">
        <f>G24</f>
        <v>411584.19000000006</v>
      </c>
      <c r="H25" s="37">
        <f>G25</f>
        <v>411584.19000000006</v>
      </c>
    </row>
    <row r="26" spans="1:9" ht="31.5">
      <c r="A26" s="65" t="s">
        <v>57</v>
      </c>
      <c r="B26" s="35" t="s">
        <v>58</v>
      </c>
      <c r="C26" s="34" t="s">
        <v>24</v>
      </c>
      <c r="D26" s="34">
        <v>14</v>
      </c>
      <c r="E26" s="65"/>
      <c r="F26" s="65"/>
      <c r="G26" s="34">
        <v>0</v>
      </c>
      <c r="H26" s="34">
        <v>0</v>
      </c>
    </row>
    <row r="27" spans="1:9">
      <c r="A27" s="28"/>
    </row>
    <row r="28" spans="1:9" ht="18.75">
      <c r="G28" s="41" t="s">
        <v>90</v>
      </c>
    </row>
    <row r="29" spans="1:9" ht="18.75">
      <c r="A29" s="29" t="s">
        <v>25</v>
      </c>
      <c r="B29" s="99" t="s">
        <v>97</v>
      </c>
      <c r="G29" s="66" t="s">
        <v>59</v>
      </c>
    </row>
    <row r="30" spans="1:9" ht="18.75">
      <c r="G30" s="67" t="s">
        <v>101</v>
      </c>
    </row>
    <row r="31" spans="1:9" ht="18.75">
      <c r="G31" s="68"/>
    </row>
    <row r="32" spans="1:9" ht="18.75">
      <c r="G32" s="68"/>
    </row>
    <row r="33" spans="1:7" ht="18.75">
      <c r="A33" s="29"/>
    </row>
    <row r="34" spans="1:7" ht="18.75">
      <c r="A34" s="30"/>
      <c r="B34" s="44"/>
      <c r="G34" s="44"/>
    </row>
  </sheetData>
  <mergeCells count="7">
    <mergeCell ref="A7:H7"/>
    <mergeCell ref="A1:C1"/>
    <mergeCell ref="A2:C2"/>
    <mergeCell ref="A3:C3"/>
    <mergeCell ref="A4:H4"/>
    <mergeCell ref="A5:H5"/>
    <mergeCell ref="A6:H6"/>
  </mergeCells>
  <pageMargins left="0.45" right="0" top="0.75" bottom="0.75" header="0.3" footer="0.3"/>
  <pageSetup paperSize="9" scale="9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2"/>
  <sheetViews>
    <sheetView topLeftCell="A19" workbookViewId="0">
      <selection activeCell="K35" sqref="K35"/>
    </sheetView>
  </sheetViews>
  <sheetFormatPr defaultColWidth="8.85546875" defaultRowHeight="15.75"/>
  <cols>
    <col min="1" max="1" width="4" style="53" customWidth="1"/>
    <col min="2" max="2" width="19.85546875" style="46" customWidth="1"/>
    <col min="3" max="3" width="8.42578125" style="48" hidden="1" customWidth="1"/>
    <col min="4" max="4" width="6.7109375" style="47" customWidth="1"/>
    <col min="5" max="5" width="9" style="45" customWidth="1"/>
    <col min="6" max="6" width="2.42578125" style="46" hidden="1" customWidth="1"/>
    <col min="7" max="7" width="5.7109375" style="46" hidden="1" customWidth="1"/>
    <col min="8" max="8" width="7.140625" style="46" customWidth="1"/>
    <col min="9" max="9" width="12.5703125" style="45" customWidth="1"/>
    <col min="10" max="10" width="12.140625" style="45" customWidth="1"/>
    <col min="11" max="11" width="14.7109375" style="45" customWidth="1"/>
    <col min="12" max="12" width="11.7109375" style="46" bestFit="1" customWidth="1"/>
    <col min="13" max="16384" width="8.85546875" style="46"/>
  </cols>
  <sheetData>
    <row r="1" spans="1:11" ht="18.75" customHeight="1">
      <c r="A1" s="104" t="s">
        <v>105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 ht="18.75">
      <c r="A2" s="104" t="s">
        <v>66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>
      <c r="A3" s="52"/>
      <c r="C3" s="51"/>
      <c r="I3" s="49"/>
      <c r="J3" s="49"/>
      <c r="K3" s="49"/>
    </row>
    <row r="4" spans="1:11" ht="63.75" customHeight="1">
      <c r="A4" s="108" t="s">
        <v>0</v>
      </c>
      <c r="B4" s="109" t="s">
        <v>103</v>
      </c>
      <c r="C4" s="110" t="s">
        <v>1</v>
      </c>
      <c r="D4" s="108" t="s">
        <v>3</v>
      </c>
      <c r="E4" s="111" t="s">
        <v>13</v>
      </c>
      <c r="F4" s="108" t="s">
        <v>2</v>
      </c>
      <c r="G4" s="112" t="s">
        <v>11</v>
      </c>
      <c r="H4" s="112" t="s">
        <v>80</v>
      </c>
      <c r="I4" s="108" t="s">
        <v>4</v>
      </c>
      <c r="J4" s="108" t="s">
        <v>12</v>
      </c>
      <c r="K4" s="109" t="s">
        <v>14</v>
      </c>
    </row>
    <row r="5" spans="1:11" s="54" customFormat="1" ht="12.75">
      <c r="A5" s="108"/>
      <c r="B5" s="109"/>
      <c r="C5" s="110"/>
      <c r="D5" s="108"/>
      <c r="E5" s="111"/>
      <c r="F5" s="108"/>
      <c r="G5" s="113"/>
      <c r="H5" s="113"/>
      <c r="I5" s="108"/>
      <c r="J5" s="108"/>
      <c r="K5" s="109"/>
    </row>
    <row r="6" spans="1:11" s="70" customFormat="1">
      <c r="A6" s="78">
        <v>1</v>
      </c>
      <c r="B6" s="18" t="s">
        <v>69</v>
      </c>
      <c r="C6" s="17" t="e">
        <f>D6+#REF!</f>
        <v>#REF!</v>
      </c>
      <c r="D6" s="86">
        <v>6.1</v>
      </c>
      <c r="E6" s="86">
        <v>0.8</v>
      </c>
      <c r="F6" s="24"/>
      <c r="G6" s="86"/>
      <c r="H6" s="86"/>
      <c r="I6" s="59">
        <f>(D6+E6+H6)*1490000</f>
        <v>10281000</v>
      </c>
      <c r="J6" s="59">
        <f t="shared" ref="J6:J25" si="0">I6*0.01</f>
        <v>102810</v>
      </c>
      <c r="K6" s="71"/>
    </row>
    <row r="7" spans="1:11" s="56" customFormat="1">
      <c r="A7" s="78">
        <v>2</v>
      </c>
      <c r="B7" s="20" t="s">
        <v>92</v>
      </c>
      <c r="C7" s="17" t="e">
        <f>D7+#REF!</f>
        <v>#REF!</v>
      </c>
      <c r="D7" s="86">
        <v>5.76</v>
      </c>
      <c r="E7" s="86">
        <v>0</v>
      </c>
      <c r="F7" s="24"/>
      <c r="G7" s="86"/>
      <c r="H7" s="86"/>
      <c r="I7" s="59">
        <f t="shared" ref="I7:I25" si="1">(D7+E7+H7)*1490000</f>
        <v>8582400</v>
      </c>
      <c r="J7" s="59">
        <f t="shared" si="0"/>
        <v>85824</v>
      </c>
      <c r="K7" s="71"/>
    </row>
    <row r="8" spans="1:11" s="56" customFormat="1">
      <c r="A8" s="78">
        <v>3</v>
      </c>
      <c r="B8" s="20" t="s">
        <v>93</v>
      </c>
      <c r="C8" s="17" t="e">
        <f>D8+#REF!</f>
        <v>#REF!</v>
      </c>
      <c r="D8" s="86">
        <v>5.08</v>
      </c>
      <c r="E8" s="86">
        <v>0.65</v>
      </c>
      <c r="F8" s="24"/>
      <c r="G8" s="86"/>
      <c r="H8" s="86"/>
      <c r="I8" s="59">
        <f t="shared" si="1"/>
        <v>8537700</v>
      </c>
      <c r="J8" s="59">
        <f t="shared" si="0"/>
        <v>85377</v>
      </c>
      <c r="K8" s="71"/>
    </row>
    <row r="9" spans="1:11" s="56" customFormat="1">
      <c r="A9" s="78">
        <v>4</v>
      </c>
      <c r="B9" s="20" t="s">
        <v>94</v>
      </c>
      <c r="C9" s="17" t="e">
        <f>D9+#REF!</f>
        <v>#REF!</v>
      </c>
      <c r="D9" s="86">
        <v>4.9800000000000004</v>
      </c>
      <c r="E9" s="86">
        <v>0.5</v>
      </c>
      <c r="F9" s="24"/>
      <c r="G9" s="86"/>
      <c r="H9" s="88">
        <v>0.29899999999999999</v>
      </c>
      <c r="I9" s="59">
        <f t="shared" si="1"/>
        <v>8610710.0000000019</v>
      </c>
      <c r="J9" s="59">
        <f t="shared" si="0"/>
        <v>86107.10000000002</v>
      </c>
      <c r="K9" s="71"/>
    </row>
    <row r="10" spans="1:11" s="56" customFormat="1">
      <c r="A10" s="78">
        <v>5</v>
      </c>
      <c r="B10" s="22" t="s">
        <v>95</v>
      </c>
      <c r="C10" s="17" t="e">
        <f>D10+#REF!</f>
        <v>#REF!</v>
      </c>
      <c r="D10" s="86">
        <v>6.44</v>
      </c>
      <c r="E10" s="86">
        <v>0.5</v>
      </c>
      <c r="F10" s="24"/>
      <c r="G10" s="86"/>
      <c r="H10" s="86"/>
      <c r="I10" s="59">
        <f t="shared" si="1"/>
        <v>10340600</v>
      </c>
      <c r="J10" s="59">
        <f t="shared" si="0"/>
        <v>103406</v>
      </c>
      <c r="K10" s="71"/>
    </row>
    <row r="11" spans="1:11" s="56" customFormat="1">
      <c r="A11" s="78">
        <v>6</v>
      </c>
      <c r="B11" s="20"/>
      <c r="C11" s="17"/>
      <c r="D11" s="86"/>
      <c r="E11" s="86"/>
      <c r="F11" s="24"/>
      <c r="G11" s="86"/>
      <c r="H11" s="86"/>
      <c r="I11" s="59">
        <f t="shared" si="1"/>
        <v>0</v>
      </c>
      <c r="J11" s="59">
        <f t="shared" si="0"/>
        <v>0</v>
      </c>
      <c r="K11" s="71"/>
    </row>
    <row r="12" spans="1:11" s="56" customFormat="1">
      <c r="A12" s="78">
        <v>7</v>
      </c>
      <c r="B12" s="20"/>
      <c r="C12" s="17" t="e">
        <f>D12+#REF!</f>
        <v>#REF!</v>
      </c>
      <c r="D12" s="86"/>
      <c r="E12" s="86"/>
      <c r="F12" s="24"/>
      <c r="G12" s="86"/>
      <c r="H12" s="86"/>
      <c r="I12" s="59">
        <f t="shared" si="1"/>
        <v>0</v>
      </c>
      <c r="J12" s="59">
        <f t="shared" si="0"/>
        <v>0</v>
      </c>
      <c r="K12" s="71"/>
    </row>
    <row r="13" spans="1:11" s="56" customFormat="1">
      <c r="A13" s="78">
        <v>8</v>
      </c>
      <c r="B13" s="20"/>
      <c r="C13" s="17" t="e">
        <f>D13+#REF!</f>
        <v>#REF!</v>
      </c>
      <c r="D13" s="86"/>
      <c r="E13" s="86"/>
      <c r="F13" s="24"/>
      <c r="G13" s="86"/>
      <c r="H13" s="86"/>
      <c r="I13" s="59">
        <f t="shared" si="1"/>
        <v>0</v>
      </c>
      <c r="J13" s="59">
        <f t="shared" si="0"/>
        <v>0</v>
      </c>
      <c r="K13" s="71"/>
    </row>
    <row r="14" spans="1:11" s="56" customFormat="1">
      <c r="A14" s="78">
        <v>9</v>
      </c>
      <c r="B14" s="20"/>
      <c r="C14" s="17" t="e">
        <f>D14+#REF!</f>
        <v>#REF!</v>
      </c>
      <c r="D14" s="86"/>
      <c r="E14" s="86"/>
      <c r="F14" s="24"/>
      <c r="G14" s="86"/>
      <c r="H14" s="86"/>
      <c r="I14" s="59">
        <f t="shared" si="1"/>
        <v>0</v>
      </c>
      <c r="J14" s="59">
        <f t="shared" si="0"/>
        <v>0</v>
      </c>
      <c r="K14" s="71"/>
    </row>
    <row r="15" spans="1:11" s="56" customFormat="1">
      <c r="A15" s="78">
        <v>10</v>
      </c>
      <c r="B15" s="20"/>
      <c r="C15" s="17" t="e">
        <f>D15+#REF!</f>
        <v>#REF!</v>
      </c>
      <c r="D15" s="86"/>
      <c r="E15" s="86"/>
      <c r="F15" s="24"/>
      <c r="G15" s="86"/>
      <c r="H15" s="86">
        <v>0</v>
      </c>
      <c r="I15" s="59">
        <f t="shared" si="1"/>
        <v>0</v>
      </c>
      <c r="J15" s="59">
        <f t="shared" si="0"/>
        <v>0</v>
      </c>
      <c r="K15" s="71"/>
    </row>
    <row r="16" spans="1:11" s="56" customFormat="1">
      <c r="A16" s="78">
        <v>11</v>
      </c>
      <c r="B16" s="20"/>
      <c r="C16" s="17" t="e">
        <f>D16+#REF!</f>
        <v>#REF!</v>
      </c>
      <c r="D16" s="86"/>
      <c r="E16" s="86"/>
      <c r="F16" s="24"/>
      <c r="G16" s="86"/>
      <c r="H16" s="86"/>
      <c r="I16" s="59">
        <f t="shared" si="1"/>
        <v>0</v>
      </c>
      <c r="J16" s="59">
        <f t="shared" si="0"/>
        <v>0</v>
      </c>
      <c r="K16" s="71"/>
    </row>
    <row r="17" spans="1:12" s="56" customFormat="1" ht="21" customHeight="1">
      <c r="A17" s="78">
        <v>12</v>
      </c>
      <c r="B17" s="20"/>
      <c r="C17" s="17" t="e">
        <f>D17+#REF!</f>
        <v>#REF!</v>
      </c>
      <c r="D17" s="86"/>
      <c r="E17" s="86"/>
      <c r="F17" s="24"/>
      <c r="G17" s="86"/>
      <c r="H17" s="86"/>
      <c r="I17" s="59">
        <f t="shared" si="1"/>
        <v>0</v>
      </c>
      <c r="J17" s="59">
        <f t="shared" si="0"/>
        <v>0</v>
      </c>
      <c r="K17" s="71"/>
    </row>
    <row r="18" spans="1:12" s="56" customFormat="1" ht="34.5" customHeight="1">
      <c r="A18" s="78">
        <v>13</v>
      </c>
      <c r="B18" s="20"/>
      <c r="C18" s="17" t="e">
        <f>D18+#REF!</f>
        <v>#REF!</v>
      </c>
      <c r="D18" s="86"/>
      <c r="E18" s="86"/>
      <c r="F18" s="24"/>
      <c r="G18" s="86"/>
      <c r="H18" s="86"/>
      <c r="I18" s="59">
        <f t="shared" si="1"/>
        <v>0</v>
      </c>
      <c r="J18" s="59">
        <f>I18*0.01</f>
        <v>0</v>
      </c>
      <c r="K18" s="71"/>
    </row>
    <row r="19" spans="1:12" s="56" customFormat="1" ht="21" customHeight="1">
      <c r="A19" s="78">
        <v>14</v>
      </c>
      <c r="B19" s="20"/>
      <c r="C19" s="17" t="e">
        <f>D19+#REF!</f>
        <v>#REF!</v>
      </c>
      <c r="D19" s="86"/>
      <c r="E19" s="86"/>
      <c r="F19" s="24"/>
      <c r="G19" s="86"/>
      <c r="H19" s="86"/>
      <c r="I19" s="59">
        <f t="shared" si="1"/>
        <v>0</v>
      </c>
      <c r="J19" s="59">
        <f t="shared" si="0"/>
        <v>0</v>
      </c>
      <c r="K19" s="71"/>
    </row>
    <row r="20" spans="1:12" s="56" customFormat="1" ht="21" customHeight="1">
      <c r="A20" s="78">
        <v>15</v>
      </c>
      <c r="B20" s="20"/>
      <c r="C20" s="17" t="e">
        <f>D20+#REF!</f>
        <v>#REF!</v>
      </c>
      <c r="D20" s="86"/>
      <c r="E20" s="86"/>
      <c r="F20" s="24"/>
      <c r="G20" s="86"/>
      <c r="H20" s="86"/>
      <c r="I20" s="59">
        <f t="shared" si="1"/>
        <v>0</v>
      </c>
      <c r="J20" s="59">
        <f t="shared" si="0"/>
        <v>0</v>
      </c>
      <c r="K20" s="71"/>
    </row>
    <row r="21" spans="1:12" s="56" customFormat="1" ht="21" customHeight="1">
      <c r="A21" s="78">
        <v>16</v>
      </c>
      <c r="B21" s="22"/>
      <c r="C21" s="17" t="e">
        <f>D21+#REF!</f>
        <v>#REF!</v>
      </c>
      <c r="D21" s="86"/>
      <c r="E21" s="86"/>
      <c r="F21" s="24"/>
      <c r="G21" s="86"/>
      <c r="H21" s="86"/>
      <c r="I21" s="59">
        <f t="shared" si="1"/>
        <v>0</v>
      </c>
      <c r="J21" s="59">
        <f t="shared" si="0"/>
        <v>0</v>
      </c>
      <c r="K21" s="71"/>
    </row>
    <row r="22" spans="1:12" s="56" customFormat="1" ht="18.600000000000001" customHeight="1">
      <c r="A22" s="78">
        <v>17</v>
      </c>
      <c r="B22" s="20"/>
      <c r="C22" s="17" t="e">
        <f>D22+#REF!</f>
        <v>#REF!</v>
      </c>
      <c r="D22" s="86"/>
      <c r="E22" s="86"/>
      <c r="F22" s="24"/>
      <c r="G22" s="86"/>
      <c r="H22" s="86"/>
      <c r="I22" s="59">
        <f t="shared" si="1"/>
        <v>0</v>
      </c>
      <c r="J22" s="59">
        <f t="shared" si="0"/>
        <v>0</v>
      </c>
      <c r="K22" s="71"/>
    </row>
    <row r="23" spans="1:12" s="56" customFormat="1" ht="18.600000000000001" customHeight="1">
      <c r="A23" s="78">
        <v>18</v>
      </c>
      <c r="B23" s="22"/>
      <c r="C23" s="17" t="e">
        <f>D23+#REF!</f>
        <v>#REF!</v>
      </c>
      <c r="D23" s="86"/>
      <c r="E23" s="86"/>
      <c r="F23" s="24"/>
      <c r="G23" s="86"/>
      <c r="H23" s="86"/>
      <c r="I23" s="59">
        <f t="shared" si="1"/>
        <v>0</v>
      </c>
      <c r="J23" s="59">
        <f t="shared" si="0"/>
        <v>0</v>
      </c>
      <c r="K23" s="71"/>
    </row>
    <row r="24" spans="1:12" s="70" customFormat="1" ht="18.600000000000001" customHeight="1">
      <c r="A24" s="78">
        <v>19</v>
      </c>
      <c r="B24" s="22"/>
      <c r="C24" s="17" t="e">
        <f>D24+#REF!</f>
        <v>#REF!</v>
      </c>
      <c r="D24" s="86"/>
      <c r="E24" s="86"/>
      <c r="F24" s="24"/>
      <c r="G24" s="86"/>
      <c r="H24" s="86"/>
      <c r="I24" s="59">
        <f t="shared" si="1"/>
        <v>0</v>
      </c>
      <c r="J24" s="59">
        <f t="shared" si="0"/>
        <v>0</v>
      </c>
      <c r="K24" s="71"/>
    </row>
    <row r="25" spans="1:12" s="70" customFormat="1" ht="18.600000000000001" customHeight="1">
      <c r="A25" s="78">
        <v>20</v>
      </c>
      <c r="B25" s="23"/>
      <c r="C25" s="17" t="e">
        <f>D25+#REF!</f>
        <v>#REF!</v>
      </c>
      <c r="D25" s="86"/>
      <c r="E25" s="87"/>
      <c r="F25" s="24"/>
      <c r="G25" s="86"/>
      <c r="H25" s="86"/>
      <c r="I25" s="59">
        <f t="shared" si="1"/>
        <v>0</v>
      </c>
      <c r="J25" s="59">
        <f t="shared" si="0"/>
        <v>0</v>
      </c>
      <c r="K25" s="71"/>
    </row>
    <row r="26" spans="1:12" s="70" customFormat="1" ht="19.149999999999999" customHeight="1">
      <c r="A26" s="78">
        <v>21</v>
      </c>
      <c r="B26" s="22"/>
      <c r="C26" s="17" t="e">
        <f>D26+#REF!</f>
        <v>#REF!</v>
      </c>
      <c r="D26" s="19"/>
      <c r="E26" s="71"/>
      <c r="F26" s="24"/>
      <c r="G26" s="71"/>
      <c r="H26" s="71"/>
      <c r="I26" s="59">
        <f t="shared" ref="I26:I30" si="2">(D26+E26+H26)*1490000</f>
        <v>0</v>
      </c>
      <c r="J26" s="59">
        <f t="shared" ref="J26:J30" si="3">I26*0.01</f>
        <v>0</v>
      </c>
      <c r="K26" s="71"/>
    </row>
    <row r="27" spans="1:12" s="70" customFormat="1" ht="19.149999999999999" customHeight="1">
      <c r="A27" s="78">
        <v>22</v>
      </c>
      <c r="B27" s="22"/>
      <c r="C27" s="17" t="e">
        <f>D27+#REF!</f>
        <v>#REF!</v>
      </c>
      <c r="D27" s="19"/>
      <c r="E27" s="71"/>
      <c r="F27" s="24"/>
      <c r="G27" s="71"/>
      <c r="H27" s="71"/>
      <c r="I27" s="59">
        <f t="shared" si="2"/>
        <v>0</v>
      </c>
      <c r="J27" s="59">
        <f>I27*0.005</f>
        <v>0</v>
      </c>
      <c r="K27" s="62"/>
    </row>
    <row r="28" spans="1:12" s="70" customFormat="1" ht="19.149999999999999" customHeight="1">
      <c r="A28" s="78">
        <v>23</v>
      </c>
      <c r="B28" s="22"/>
      <c r="C28" s="17" t="e">
        <f>D28+#REF!</f>
        <v>#REF!</v>
      </c>
      <c r="D28" s="19"/>
      <c r="E28" s="71"/>
      <c r="F28" s="24"/>
      <c r="G28" s="71"/>
      <c r="H28" s="71"/>
      <c r="I28" s="59">
        <f t="shared" si="2"/>
        <v>0</v>
      </c>
      <c r="J28" s="59">
        <f t="shared" si="3"/>
        <v>0</v>
      </c>
      <c r="K28" s="71"/>
    </row>
    <row r="29" spans="1:12" s="70" customFormat="1" ht="19.149999999999999" customHeight="1">
      <c r="A29" s="78">
        <v>24</v>
      </c>
      <c r="B29" s="22"/>
      <c r="C29" s="17" t="e">
        <f>D29+#REF!</f>
        <v>#REF!</v>
      </c>
      <c r="D29" s="19"/>
      <c r="E29" s="71"/>
      <c r="F29" s="24"/>
      <c r="G29" s="71"/>
      <c r="H29" s="71"/>
      <c r="I29" s="59">
        <f t="shared" si="2"/>
        <v>0</v>
      </c>
      <c r="J29" s="59">
        <f t="shared" si="3"/>
        <v>0</v>
      </c>
      <c r="K29" s="71"/>
    </row>
    <row r="30" spans="1:12" s="70" customFormat="1" ht="19.149999999999999" customHeight="1">
      <c r="A30" s="78">
        <v>25</v>
      </c>
      <c r="B30" s="74"/>
      <c r="C30" s="72">
        <v>5.4615</v>
      </c>
      <c r="D30" s="73"/>
      <c r="E30" s="69"/>
      <c r="F30" s="24"/>
      <c r="G30" s="69"/>
      <c r="H30" s="69"/>
      <c r="I30" s="59">
        <f t="shared" si="2"/>
        <v>0</v>
      </c>
      <c r="J30" s="59">
        <f t="shared" si="3"/>
        <v>0</v>
      </c>
      <c r="K30" s="69"/>
    </row>
    <row r="31" spans="1:12" s="4" customFormat="1" ht="19.5">
      <c r="A31" s="105" t="s">
        <v>4</v>
      </c>
      <c r="B31" s="105"/>
      <c r="C31" s="79"/>
      <c r="D31" s="76">
        <f t="shared" ref="D31:J31" si="4">SUM(D6:D30)</f>
        <v>28.36</v>
      </c>
      <c r="E31" s="27">
        <f t="shared" si="4"/>
        <v>2.4500000000000002</v>
      </c>
      <c r="F31" s="27">
        <f t="shared" si="4"/>
        <v>0</v>
      </c>
      <c r="G31" s="27">
        <f t="shared" si="4"/>
        <v>0</v>
      </c>
      <c r="H31" s="27"/>
      <c r="I31" s="27">
        <f>SUM(I6:I30)</f>
        <v>46352410</v>
      </c>
      <c r="J31" s="27">
        <f t="shared" si="4"/>
        <v>463524.10000000003</v>
      </c>
      <c r="K31" s="25"/>
      <c r="L31" s="61"/>
    </row>
    <row r="32" spans="1:12" s="4" customFormat="1" ht="39.75" customHeight="1">
      <c r="A32" s="52"/>
      <c r="B32" s="93" t="s">
        <v>97</v>
      </c>
      <c r="C32" s="80"/>
      <c r="D32" s="80"/>
      <c r="E32" s="3"/>
      <c r="I32" s="106" t="s">
        <v>107</v>
      </c>
      <c r="J32" s="106"/>
    </row>
    <row r="33" spans="1:11" s="5" customFormat="1" ht="18.75">
      <c r="A33" s="53"/>
      <c r="C33" s="80"/>
      <c r="D33" s="6"/>
      <c r="E33" s="7"/>
      <c r="I33" s="7"/>
      <c r="J33" s="7"/>
      <c r="K33" s="7"/>
    </row>
    <row r="34" spans="1:11" s="5" customFormat="1" ht="18.75">
      <c r="A34" s="53"/>
      <c r="C34" s="80"/>
      <c r="D34" s="6"/>
      <c r="E34" s="7"/>
      <c r="I34" s="7"/>
      <c r="J34" s="7"/>
      <c r="K34" s="7"/>
    </row>
    <row r="35" spans="1:11" s="5" customFormat="1" ht="18.75">
      <c r="A35" s="53"/>
      <c r="C35" s="80"/>
      <c r="D35" s="6"/>
      <c r="E35" s="7"/>
      <c r="I35" s="7"/>
      <c r="J35" s="7"/>
      <c r="K35" s="7"/>
    </row>
    <row r="36" spans="1:11" s="4" customFormat="1" ht="19.5">
      <c r="A36" s="52"/>
      <c r="B36" s="80"/>
      <c r="C36" s="80"/>
      <c r="D36" s="80"/>
      <c r="E36" s="3"/>
      <c r="I36" s="107"/>
      <c r="J36" s="107"/>
    </row>
    <row r="37" spans="1:11" s="2" customFormat="1" ht="18.75">
      <c r="A37" s="8"/>
      <c r="B37" s="15"/>
      <c r="C37" s="14"/>
      <c r="D37" s="13"/>
      <c r="E37" s="16"/>
      <c r="F37" s="15"/>
      <c r="G37" s="15"/>
      <c r="H37" s="15"/>
      <c r="I37" s="16"/>
      <c r="J37" s="16"/>
      <c r="K37" s="16"/>
    </row>
    <row r="38" spans="1:11" s="1" customFormat="1">
      <c r="A38" s="8"/>
      <c r="B38" s="9"/>
      <c r="C38" s="10"/>
      <c r="D38" s="11"/>
      <c r="E38" s="12"/>
      <c r="F38" s="9"/>
      <c r="G38" s="9"/>
      <c r="H38" s="9"/>
      <c r="I38" s="12"/>
      <c r="J38" s="12"/>
      <c r="K38" s="12"/>
    </row>
    <row r="39" spans="1:11" s="1" customFormat="1">
      <c r="A39" s="8"/>
      <c r="B39" s="9"/>
      <c r="C39" s="10"/>
      <c r="D39" s="11"/>
      <c r="E39" s="12"/>
      <c r="F39" s="9"/>
      <c r="G39" s="9"/>
      <c r="H39" s="9"/>
      <c r="I39" s="12"/>
      <c r="J39" s="12"/>
      <c r="K39" s="12"/>
    </row>
    <row r="40" spans="1:11" s="1" customFormat="1">
      <c r="A40" s="8"/>
      <c r="B40" s="9"/>
      <c r="C40" s="10"/>
      <c r="D40" s="11"/>
      <c r="E40" s="12"/>
      <c r="F40" s="9"/>
      <c r="G40" s="9"/>
      <c r="H40" s="9"/>
      <c r="I40" s="12"/>
      <c r="J40" s="12"/>
      <c r="K40" s="12"/>
    </row>
    <row r="41" spans="1:11" s="1" customFormat="1">
      <c r="A41" s="8"/>
      <c r="B41" s="9"/>
      <c r="C41" s="10"/>
      <c r="D41" s="11"/>
      <c r="E41" s="12"/>
      <c r="F41" s="9"/>
      <c r="G41" s="9"/>
      <c r="H41" s="9"/>
      <c r="I41" s="12"/>
      <c r="J41" s="12"/>
      <c r="K41" s="12"/>
    </row>
    <row r="42" spans="1:11" s="1" customFormat="1">
      <c r="A42" s="8"/>
      <c r="B42" s="9"/>
      <c r="C42" s="10"/>
      <c r="D42" s="11"/>
      <c r="E42" s="12"/>
      <c r="F42" s="9"/>
      <c r="G42" s="9"/>
      <c r="H42" s="9"/>
      <c r="I42" s="12"/>
      <c r="J42" s="12"/>
      <c r="K42" s="12"/>
    </row>
    <row r="43" spans="1:11" s="1" customFormat="1">
      <c r="A43" s="8"/>
      <c r="B43" s="9"/>
      <c r="C43" s="10"/>
      <c r="D43" s="11"/>
      <c r="E43" s="12"/>
      <c r="F43" s="9"/>
      <c r="G43" s="9"/>
      <c r="H43" s="9"/>
      <c r="I43" s="12"/>
      <c r="J43" s="12"/>
      <c r="K43" s="12"/>
    </row>
    <row r="44" spans="1:11" s="1" customFormat="1">
      <c r="A44" s="8"/>
      <c r="B44" s="9"/>
      <c r="C44" s="10"/>
      <c r="D44" s="11"/>
      <c r="E44" s="12"/>
      <c r="F44" s="9"/>
      <c r="G44" s="9"/>
      <c r="H44" s="9"/>
      <c r="I44" s="12"/>
      <c r="J44" s="12"/>
      <c r="K44" s="12"/>
    </row>
    <row r="45" spans="1:11" s="1" customFormat="1">
      <c r="A45" s="8"/>
      <c r="B45" s="9"/>
      <c r="C45" s="10"/>
      <c r="D45" s="11"/>
      <c r="E45" s="12"/>
      <c r="F45" s="9"/>
      <c r="G45" s="9"/>
      <c r="H45" s="9"/>
      <c r="I45" s="12"/>
      <c r="J45" s="12"/>
      <c r="K45" s="12"/>
    </row>
    <row r="46" spans="1:11" s="1" customFormat="1">
      <c r="A46" s="8"/>
      <c r="B46" s="9"/>
      <c r="C46" s="10"/>
      <c r="D46" s="11"/>
      <c r="E46" s="12"/>
      <c r="F46" s="9"/>
      <c r="G46" s="9"/>
      <c r="H46" s="9"/>
      <c r="I46" s="12"/>
      <c r="J46" s="12"/>
      <c r="K46" s="12"/>
    </row>
    <row r="47" spans="1:11" s="1" customFormat="1">
      <c r="A47" s="8"/>
      <c r="B47" s="9"/>
      <c r="C47" s="10"/>
      <c r="D47" s="11"/>
      <c r="E47" s="12"/>
      <c r="F47" s="9"/>
      <c r="G47" s="9"/>
      <c r="H47" s="9"/>
      <c r="I47" s="12"/>
      <c r="J47" s="12"/>
      <c r="K47" s="12"/>
    </row>
    <row r="48" spans="1:11" s="1" customFormat="1">
      <c r="A48" s="8"/>
      <c r="B48" s="9"/>
      <c r="C48" s="10"/>
      <c r="D48" s="11"/>
      <c r="E48" s="12"/>
      <c r="F48" s="9"/>
      <c r="G48" s="9"/>
      <c r="H48" s="9"/>
      <c r="I48" s="12"/>
      <c r="J48" s="12"/>
      <c r="K48" s="12"/>
    </row>
    <row r="49" spans="1:11" s="1" customFormat="1">
      <c r="A49" s="8"/>
      <c r="B49" s="9"/>
      <c r="C49" s="10"/>
      <c r="D49" s="11"/>
      <c r="E49" s="12"/>
      <c r="F49" s="9"/>
      <c r="G49" s="9"/>
      <c r="H49" s="9"/>
      <c r="I49" s="12"/>
      <c r="J49" s="12"/>
      <c r="K49" s="12"/>
    </row>
    <row r="50" spans="1:11" s="1" customFormat="1">
      <c r="A50" s="8"/>
      <c r="B50" s="9"/>
      <c r="C50" s="10"/>
      <c r="D50" s="11"/>
      <c r="E50" s="12"/>
      <c r="F50" s="9"/>
      <c r="G50" s="9"/>
      <c r="H50" s="9"/>
      <c r="I50" s="12"/>
      <c r="J50" s="12"/>
      <c r="K50" s="12"/>
    </row>
    <row r="51" spans="1:11" s="1" customFormat="1">
      <c r="A51" s="8"/>
      <c r="B51" s="9"/>
      <c r="C51" s="10"/>
      <c r="D51" s="11"/>
      <c r="E51" s="12"/>
      <c r="F51" s="9"/>
      <c r="G51" s="9"/>
      <c r="H51" s="9"/>
      <c r="I51" s="12"/>
      <c r="J51" s="12"/>
      <c r="K51" s="12"/>
    </row>
    <row r="52" spans="1:11" s="1" customFormat="1">
      <c r="A52" s="8"/>
      <c r="B52" s="9"/>
      <c r="C52" s="10"/>
      <c r="D52" s="11"/>
      <c r="E52" s="12"/>
      <c r="F52" s="9"/>
      <c r="G52" s="9"/>
      <c r="H52" s="9"/>
      <c r="I52" s="12"/>
      <c r="J52" s="12"/>
      <c r="K52" s="12"/>
    </row>
    <row r="53" spans="1:11" s="1" customFormat="1">
      <c r="A53" s="8"/>
      <c r="B53" s="9"/>
      <c r="C53" s="10"/>
      <c r="D53" s="11"/>
      <c r="E53" s="12"/>
      <c r="F53" s="9"/>
      <c r="G53" s="9"/>
      <c r="H53" s="9"/>
      <c r="I53" s="12"/>
      <c r="J53" s="12"/>
      <c r="K53" s="12"/>
    </row>
    <row r="54" spans="1:11" s="1" customFormat="1">
      <c r="A54" s="8"/>
      <c r="B54" s="9"/>
      <c r="C54" s="10"/>
      <c r="D54" s="11"/>
      <c r="E54" s="12"/>
      <c r="F54" s="9"/>
      <c r="G54" s="9"/>
      <c r="H54" s="9"/>
      <c r="I54" s="12"/>
      <c r="J54" s="12"/>
      <c r="K54" s="12"/>
    </row>
    <row r="55" spans="1:11" s="1" customFormat="1">
      <c r="A55" s="8"/>
      <c r="B55" s="9"/>
      <c r="C55" s="10"/>
      <c r="D55" s="11"/>
      <c r="E55" s="12"/>
      <c r="F55" s="9"/>
      <c r="G55" s="9"/>
      <c r="H55" s="9"/>
      <c r="I55" s="12"/>
      <c r="J55" s="12"/>
      <c r="K55" s="12"/>
    </row>
    <row r="56" spans="1:11" s="1" customFormat="1">
      <c r="A56" s="8"/>
      <c r="B56" s="9"/>
      <c r="C56" s="10"/>
      <c r="D56" s="11"/>
      <c r="E56" s="12"/>
      <c r="F56" s="9"/>
      <c r="G56" s="9"/>
      <c r="H56" s="9"/>
      <c r="I56" s="12"/>
      <c r="J56" s="12"/>
      <c r="K56" s="12"/>
    </row>
    <row r="57" spans="1:11" s="1" customFormat="1">
      <c r="A57" s="8"/>
      <c r="B57" s="9"/>
      <c r="C57" s="10"/>
      <c r="D57" s="11"/>
      <c r="E57" s="12"/>
      <c r="F57" s="9"/>
      <c r="G57" s="9"/>
      <c r="H57" s="9"/>
      <c r="I57" s="12"/>
      <c r="J57" s="12"/>
      <c r="K57" s="12"/>
    </row>
    <row r="58" spans="1:11" s="1" customFormat="1">
      <c r="A58" s="8"/>
      <c r="B58" s="9"/>
      <c r="C58" s="10"/>
      <c r="D58" s="11"/>
      <c r="E58" s="12"/>
      <c r="F58" s="9"/>
      <c r="G58" s="9"/>
      <c r="H58" s="9"/>
      <c r="I58" s="12"/>
      <c r="J58" s="12"/>
      <c r="K58" s="12"/>
    </row>
    <row r="59" spans="1:11" s="1" customFormat="1">
      <c r="A59" s="8"/>
      <c r="B59" s="9"/>
      <c r="C59" s="10"/>
      <c r="D59" s="11"/>
      <c r="E59" s="12"/>
      <c r="F59" s="9"/>
      <c r="G59" s="9"/>
      <c r="H59" s="9"/>
      <c r="I59" s="12"/>
      <c r="J59" s="12"/>
      <c r="K59" s="12"/>
    </row>
    <row r="60" spans="1:11" s="1" customFormat="1">
      <c r="A60" s="8"/>
      <c r="B60" s="9"/>
      <c r="C60" s="10"/>
      <c r="D60" s="11"/>
      <c r="E60" s="12"/>
      <c r="F60" s="9"/>
      <c r="G60" s="9"/>
      <c r="H60" s="9"/>
      <c r="I60" s="12"/>
      <c r="J60" s="12"/>
      <c r="K60" s="12"/>
    </row>
    <row r="61" spans="1:11" s="1" customFormat="1">
      <c r="A61" s="8"/>
      <c r="B61" s="9"/>
      <c r="C61" s="10"/>
      <c r="D61" s="11"/>
      <c r="E61" s="12"/>
      <c r="F61" s="9"/>
      <c r="G61" s="9"/>
      <c r="H61" s="9"/>
      <c r="I61" s="12"/>
      <c r="J61" s="12"/>
      <c r="K61" s="12"/>
    </row>
    <row r="62" spans="1:11" s="1" customFormat="1">
      <c r="A62" s="8"/>
      <c r="B62" s="9"/>
      <c r="C62" s="10"/>
      <c r="D62" s="11"/>
      <c r="E62" s="12"/>
      <c r="F62" s="9"/>
      <c r="G62" s="9"/>
      <c r="H62" s="9"/>
      <c r="I62" s="12"/>
      <c r="J62" s="12"/>
      <c r="K62" s="12"/>
    </row>
    <row r="63" spans="1:11" s="1" customFormat="1">
      <c r="A63" s="8"/>
      <c r="B63" s="9"/>
      <c r="C63" s="10"/>
      <c r="D63" s="11"/>
      <c r="E63" s="12"/>
      <c r="F63" s="9"/>
      <c r="G63" s="9"/>
      <c r="H63" s="9"/>
      <c r="I63" s="12"/>
      <c r="J63" s="12"/>
      <c r="K63" s="12"/>
    </row>
    <row r="64" spans="1:11" s="1" customFormat="1">
      <c r="A64" s="8"/>
      <c r="B64" s="9"/>
      <c r="C64" s="10"/>
      <c r="D64" s="11"/>
      <c r="E64" s="12"/>
      <c r="F64" s="9"/>
      <c r="G64" s="9"/>
      <c r="H64" s="9"/>
      <c r="I64" s="12"/>
      <c r="J64" s="12"/>
      <c r="K64" s="12"/>
    </row>
    <row r="65" spans="1:11" s="1" customFormat="1">
      <c r="A65" s="8"/>
      <c r="B65" s="9"/>
      <c r="C65" s="10"/>
      <c r="D65" s="11"/>
      <c r="E65" s="12"/>
      <c r="F65" s="9"/>
      <c r="G65" s="9"/>
      <c r="H65" s="9"/>
      <c r="I65" s="12"/>
      <c r="J65" s="12"/>
      <c r="K65" s="12"/>
    </row>
    <row r="66" spans="1:11" s="1" customFormat="1">
      <c r="A66" s="8"/>
      <c r="B66" s="9"/>
      <c r="C66" s="10"/>
      <c r="D66" s="11"/>
      <c r="E66" s="12"/>
      <c r="F66" s="9"/>
      <c r="G66" s="9"/>
      <c r="H66" s="9"/>
      <c r="I66" s="12"/>
      <c r="J66" s="12"/>
      <c r="K66" s="12"/>
    </row>
    <row r="67" spans="1:11" s="1" customFormat="1">
      <c r="A67" s="8"/>
      <c r="B67" s="9"/>
      <c r="C67" s="10"/>
      <c r="D67" s="11"/>
      <c r="E67" s="12"/>
      <c r="F67" s="9"/>
      <c r="G67" s="9"/>
      <c r="H67" s="9"/>
      <c r="I67" s="12"/>
      <c r="J67" s="12"/>
      <c r="K67" s="12"/>
    </row>
    <row r="68" spans="1:11" s="1" customFormat="1">
      <c r="A68" s="8"/>
      <c r="B68" s="9"/>
      <c r="C68" s="10"/>
      <c r="D68" s="11"/>
      <c r="E68" s="12"/>
      <c r="F68" s="9"/>
      <c r="G68" s="9"/>
      <c r="H68" s="9"/>
      <c r="I68" s="12"/>
      <c r="J68" s="12"/>
      <c r="K68" s="12"/>
    </row>
    <row r="69" spans="1:11" s="1" customFormat="1">
      <c r="A69" s="8"/>
      <c r="B69" s="9"/>
      <c r="C69" s="10"/>
      <c r="D69" s="11"/>
      <c r="E69" s="12"/>
      <c r="F69" s="9"/>
      <c r="G69" s="9"/>
      <c r="H69" s="9"/>
      <c r="I69" s="12"/>
      <c r="J69" s="12"/>
      <c r="K69" s="12"/>
    </row>
    <row r="70" spans="1:11" s="1" customFormat="1">
      <c r="A70" s="8"/>
      <c r="B70" s="9"/>
      <c r="C70" s="10"/>
      <c r="D70" s="11"/>
      <c r="E70" s="12"/>
      <c r="F70" s="9"/>
      <c r="G70" s="9"/>
      <c r="H70" s="9"/>
      <c r="I70" s="12"/>
      <c r="J70" s="12"/>
      <c r="K70" s="12"/>
    </row>
    <row r="71" spans="1:11" s="1" customFormat="1">
      <c r="A71" s="8"/>
      <c r="B71" s="9"/>
      <c r="C71" s="10"/>
      <c r="D71" s="11"/>
      <c r="E71" s="12"/>
      <c r="F71" s="9"/>
      <c r="G71" s="9"/>
      <c r="H71" s="9"/>
      <c r="I71" s="12"/>
      <c r="J71" s="12"/>
      <c r="K71" s="12"/>
    </row>
    <row r="72" spans="1:11" s="1" customFormat="1">
      <c r="A72" s="8"/>
      <c r="B72" s="9"/>
      <c r="C72" s="10"/>
      <c r="D72" s="11"/>
      <c r="E72" s="12"/>
      <c r="F72" s="9"/>
      <c r="G72" s="9"/>
      <c r="H72" s="9"/>
      <c r="I72" s="12"/>
      <c r="J72" s="12"/>
      <c r="K72" s="12"/>
    </row>
    <row r="73" spans="1:11" s="9" customFormat="1">
      <c r="A73" s="8"/>
      <c r="C73" s="10"/>
      <c r="D73" s="11"/>
      <c r="E73" s="12"/>
      <c r="I73" s="12"/>
      <c r="J73" s="12"/>
      <c r="K73" s="12"/>
    </row>
    <row r="74" spans="1:11" s="9" customFormat="1">
      <c r="A74" s="8"/>
      <c r="C74" s="10"/>
      <c r="D74" s="11"/>
      <c r="E74" s="12"/>
      <c r="I74" s="12"/>
      <c r="J74" s="12"/>
      <c r="K74" s="12"/>
    </row>
    <row r="75" spans="1:11" s="9" customFormat="1">
      <c r="A75" s="8"/>
      <c r="C75" s="10"/>
      <c r="D75" s="11"/>
      <c r="E75" s="12"/>
      <c r="I75" s="12"/>
      <c r="J75" s="12"/>
      <c r="K75" s="12"/>
    </row>
    <row r="76" spans="1:11" s="9" customFormat="1">
      <c r="A76" s="8"/>
      <c r="C76" s="10"/>
      <c r="D76" s="11"/>
      <c r="E76" s="12"/>
      <c r="I76" s="12"/>
      <c r="J76" s="12"/>
      <c r="K76" s="12"/>
    </row>
    <row r="77" spans="1:11" s="9" customFormat="1">
      <c r="A77" s="8"/>
      <c r="C77" s="10"/>
      <c r="D77" s="11"/>
      <c r="E77" s="12"/>
      <c r="I77" s="12"/>
      <c r="J77" s="12"/>
      <c r="K77" s="12"/>
    </row>
    <row r="78" spans="1:11" s="9" customFormat="1">
      <c r="A78" s="8"/>
      <c r="C78" s="10"/>
      <c r="D78" s="11"/>
      <c r="E78" s="12"/>
      <c r="I78" s="12"/>
      <c r="J78" s="12"/>
      <c r="K78" s="12"/>
    </row>
    <row r="79" spans="1:11" s="9" customFormat="1">
      <c r="A79" s="8"/>
      <c r="C79" s="10"/>
      <c r="D79" s="11"/>
      <c r="E79" s="12"/>
      <c r="I79" s="12"/>
      <c r="J79" s="12"/>
      <c r="K79" s="12"/>
    </row>
    <row r="80" spans="1:11" s="9" customFormat="1">
      <c r="A80" s="8"/>
      <c r="C80" s="10"/>
      <c r="D80" s="11"/>
      <c r="E80" s="12"/>
      <c r="I80" s="12"/>
      <c r="J80" s="12"/>
      <c r="K80" s="12"/>
    </row>
    <row r="81" spans="1:11" s="9" customFormat="1">
      <c r="A81" s="8"/>
      <c r="C81" s="10"/>
      <c r="D81" s="11"/>
      <c r="E81" s="12"/>
      <c r="I81" s="12"/>
      <c r="J81" s="12"/>
      <c r="K81" s="12"/>
    </row>
    <row r="82" spans="1:11" s="9" customFormat="1">
      <c r="A82" s="8"/>
      <c r="C82" s="10"/>
      <c r="D82" s="11"/>
      <c r="E82" s="12"/>
      <c r="I82" s="12"/>
      <c r="J82" s="12"/>
      <c r="K82" s="12"/>
    </row>
  </sheetData>
  <mergeCells count="16">
    <mergeCell ref="A31:B31"/>
    <mergeCell ref="I32:J32"/>
    <mergeCell ref="I36:J36"/>
    <mergeCell ref="A1:K1"/>
    <mergeCell ref="A2:K2"/>
    <mergeCell ref="A4:A5"/>
    <mergeCell ref="B4:B5"/>
    <mergeCell ref="C4:C5"/>
    <mergeCell ref="D4:D5"/>
    <mergeCell ref="E4:E5"/>
    <mergeCell ref="F4:F5"/>
    <mergeCell ref="G4:G5"/>
    <mergeCell ref="I4:I5"/>
    <mergeCell ref="J4:J5"/>
    <mergeCell ref="K4:K5"/>
    <mergeCell ref="H4:H5"/>
  </mergeCells>
  <pageMargins left="0.7" right="0.7" top="0.75" bottom="0.75" header="0.3" footer="0.3"/>
  <pageSetup paperSize="9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2"/>
  <sheetViews>
    <sheetView topLeftCell="A19" workbookViewId="0">
      <selection activeCell="J47" sqref="J47"/>
    </sheetView>
  </sheetViews>
  <sheetFormatPr defaultColWidth="9.140625" defaultRowHeight="15.75"/>
  <cols>
    <col min="1" max="1" width="4" style="53" customWidth="1"/>
    <col min="2" max="2" width="19.85546875" style="46" customWidth="1"/>
    <col min="3" max="3" width="8.42578125" style="48" hidden="1" customWidth="1"/>
    <col min="4" max="4" width="7.7109375" style="47" customWidth="1"/>
    <col min="5" max="5" width="7.140625" style="45" customWidth="1"/>
    <col min="6" max="6" width="2.42578125" style="46" hidden="1" customWidth="1"/>
    <col min="7" max="7" width="5.7109375" style="46" hidden="1" customWidth="1"/>
    <col min="8" max="8" width="8.7109375" style="46" customWidth="1"/>
    <col min="9" max="9" width="12.5703125" style="45" customWidth="1"/>
    <col min="10" max="10" width="12.42578125" style="45" customWidth="1"/>
    <col min="11" max="11" width="14.7109375" style="45" customWidth="1"/>
    <col min="12" max="12" width="11.7109375" style="46" bestFit="1" customWidth="1"/>
    <col min="13" max="16384" width="9.140625" style="46"/>
  </cols>
  <sheetData>
    <row r="1" spans="1:11" ht="18.75" customHeight="1">
      <c r="A1" s="104" t="s">
        <v>108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 ht="18.75">
      <c r="A2" s="104" t="s">
        <v>67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ht="5.45" customHeight="1">
      <c r="A3" s="52"/>
      <c r="C3" s="51"/>
      <c r="I3" s="49"/>
      <c r="J3" s="49"/>
      <c r="K3" s="49"/>
    </row>
    <row r="4" spans="1:11" ht="38.25" customHeight="1">
      <c r="A4" s="108" t="s">
        <v>0</v>
      </c>
      <c r="B4" s="109" t="s">
        <v>104</v>
      </c>
      <c r="C4" s="110" t="s">
        <v>1</v>
      </c>
      <c r="D4" s="108" t="s">
        <v>3</v>
      </c>
      <c r="E4" s="111" t="s">
        <v>13</v>
      </c>
      <c r="F4" s="108" t="s">
        <v>2</v>
      </c>
      <c r="G4" s="112" t="s">
        <v>11</v>
      </c>
      <c r="H4" s="112" t="s">
        <v>81</v>
      </c>
      <c r="I4" s="108" t="s">
        <v>4</v>
      </c>
      <c r="J4" s="108" t="s">
        <v>12</v>
      </c>
      <c r="K4" s="109" t="s">
        <v>14</v>
      </c>
    </row>
    <row r="5" spans="1:11" s="54" customFormat="1" ht="18.600000000000001" customHeight="1">
      <c r="A5" s="108"/>
      <c r="B5" s="109"/>
      <c r="C5" s="110"/>
      <c r="D5" s="108"/>
      <c r="E5" s="111"/>
      <c r="F5" s="108"/>
      <c r="G5" s="113"/>
      <c r="H5" s="113"/>
      <c r="I5" s="108"/>
      <c r="J5" s="108"/>
      <c r="K5" s="109"/>
    </row>
    <row r="6" spans="1:11" s="70" customFormat="1" ht="21" customHeight="1">
      <c r="A6" s="78">
        <v>1</v>
      </c>
      <c r="B6" s="18" t="s">
        <v>69</v>
      </c>
      <c r="C6" s="17" t="e">
        <f>D6+#REF!</f>
        <v>#REF!</v>
      </c>
      <c r="D6" s="86">
        <v>6.1</v>
      </c>
      <c r="E6" s="86">
        <v>0.8</v>
      </c>
      <c r="F6" s="24"/>
      <c r="G6" s="86"/>
      <c r="H6" s="86"/>
      <c r="I6" s="59">
        <f>(D6+E6+H6)*1490000</f>
        <v>10281000</v>
      </c>
      <c r="J6" s="59">
        <f t="shared" ref="J6:J25" si="0">I6*0.01</f>
        <v>102810</v>
      </c>
      <c r="K6" s="71"/>
    </row>
    <row r="7" spans="1:11" s="56" customFormat="1" ht="21" customHeight="1">
      <c r="A7" s="78">
        <v>2</v>
      </c>
      <c r="B7" s="20" t="s">
        <v>92</v>
      </c>
      <c r="C7" s="17" t="e">
        <f>D7+#REF!</f>
        <v>#REF!</v>
      </c>
      <c r="D7" s="86">
        <v>5.76</v>
      </c>
      <c r="E7" s="86">
        <v>0</v>
      </c>
      <c r="F7" s="24"/>
      <c r="G7" s="86"/>
      <c r="H7" s="86"/>
      <c r="I7" s="59">
        <f t="shared" ref="I7:I25" si="1">(D7+E7+H7)*1490000</f>
        <v>8582400</v>
      </c>
      <c r="J7" s="59">
        <f t="shared" si="0"/>
        <v>85824</v>
      </c>
      <c r="K7" s="71"/>
    </row>
    <row r="8" spans="1:11" s="56" customFormat="1" ht="21" customHeight="1">
      <c r="A8" s="78">
        <v>3</v>
      </c>
      <c r="B8" s="20" t="s">
        <v>93</v>
      </c>
      <c r="C8" s="17" t="e">
        <f>D8+#REF!</f>
        <v>#REF!</v>
      </c>
      <c r="D8" s="86">
        <v>5.08</v>
      </c>
      <c r="E8" s="86">
        <v>0.65</v>
      </c>
      <c r="F8" s="24"/>
      <c r="G8" s="86"/>
      <c r="H8" s="86"/>
      <c r="I8" s="59">
        <f t="shared" si="1"/>
        <v>8537700</v>
      </c>
      <c r="J8" s="59">
        <f t="shared" si="0"/>
        <v>85377</v>
      </c>
      <c r="K8" s="71"/>
    </row>
    <row r="9" spans="1:11" s="56" customFormat="1" ht="21" customHeight="1">
      <c r="A9" s="78">
        <v>4</v>
      </c>
      <c r="B9" s="20" t="s">
        <v>94</v>
      </c>
      <c r="C9" s="17" t="e">
        <f>D9+#REF!</f>
        <v>#REF!</v>
      </c>
      <c r="D9" s="86">
        <v>4.9800000000000004</v>
      </c>
      <c r="E9" s="86">
        <v>0.5</v>
      </c>
      <c r="F9" s="24"/>
      <c r="G9" s="86"/>
      <c r="H9" s="88">
        <v>0.29899999999999999</v>
      </c>
      <c r="I9" s="59">
        <f t="shared" si="1"/>
        <v>8610710.0000000019</v>
      </c>
      <c r="J9" s="59">
        <f t="shared" si="0"/>
        <v>86107.10000000002</v>
      </c>
      <c r="K9" s="71"/>
    </row>
    <row r="10" spans="1:11" s="56" customFormat="1" ht="21" customHeight="1">
      <c r="A10" s="78">
        <v>5</v>
      </c>
      <c r="B10" s="22" t="s">
        <v>95</v>
      </c>
      <c r="C10" s="17" t="e">
        <f>D10+#REF!</f>
        <v>#REF!</v>
      </c>
      <c r="D10" s="86">
        <v>6.44</v>
      </c>
      <c r="E10" s="86">
        <v>0.5</v>
      </c>
      <c r="F10" s="24"/>
      <c r="G10" s="86"/>
      <c r="H10" s="86"/>
      <c r="I10" s="59">
        <f t="shared" si="1"/>
        <v>10340600</v>
      </c>
      <c r="J10" s="59">
        <f t="shared" si="0"/>
        <v>103406</v>
      </c>
      <c r="K10" s="71"/>
    </row>
    <row r="11" spans="1:11" s="56" customFormat="1" ht="21" customHeight="1">
      <c r="A11" s="78">
        <v>6</v>
      </c>
      <c r="B11" s="20"/>
      <c r="C11" s="17" t="e">
        <f>D11+#REF!</f>
        <v>#REF!</v>
      </c>
      <c r="D11" s="86"/>
      <c r="E11" s="86"/>
      <c r="F11" s="24"/>
      <c r="G11" s="86"/>
      <c r="H11" s="86"/>
      <c r="I11" s="59">
        <f t="shared" si="1"/>
        <v>0</v>
      </c>
      <c r="J11" s="59">
        <f t="shared" si="0"/>
        <v>0</v>
      </c>
      <c r="K11" s="71"/>
    </row>
    <row r="12" spans="1:11" s="56" customFormat="1" ht="21" customHeight="1">
      <c r="A12" s="78">
        <v>7</v>
      </c>
      <c r="B12" s="20"/>
      <c r="C12" s="17" t="e">
        <f>D12+#REF!</f>
        <v>#REF!</v>
      </c>
      <c r="D12" s="86"/>
      <c r="E12" s="86"/>
      <c r="F12" s="24"/>
      <c r="G12" s="86"/>
      <c r="H12" s="86"/>
      <c r="I12" s="59">
        <f t="shared" si="1"/>
        <v>0</v>
      </c>
      <c r="J12" s="59">
        <f t="shared" si="0"/>
        <v>0</v>
      </c>
      <c r="K12" s="71"/>
    </row>
    <row r="13" spans="1:11" s="56" customFormat="1" ht="21" customHeight="1">
      <c r="A13" s="78">
        <v>8</v>
      </c>
      <c r="B13" s="20"/>
      <c r="C13" s="17" t="e">
        <f>D13+#REF!</f>
        <v>#REF!</v>
      </c>
      <c r="D13" s="86"/>
      <c r="E13" s="86"/>
      <c r="F13" s="24"/>
      <c r="G13" s="86"/>
      <c r="H13" s="86"/>
      <c r="I13" s="59">
        <f t="shared" si="1"/>
        <v>0</v>
      </c>
      <c r="J13" s="59">
        <f t="shared" si="0"/>
        <v>0</v>
      </c>
      <c r="K13" s="71"/>
    </row>
    <row r="14" spans="1:11" s="56" customFormat="1" ht="21" customHeight="1">
      <c r="A14" s="78">
        <v>9</v>
      </c>
      <c r="B14" s="20"/>
      <c r="C14" s="17" t="e">
        <f>D14+#REF!</f>
        <v>#REF!</v>
      </c>
      <c r="D14" s="86"/>
      <c r="E14" s="86"/>
      <c r="F14" s="24"/>
      <c r="G14" s="86"/>
      <c r="H14" s="86"/>
      <c r="I14" s="59">
        <f t="shared" si="1"/>
        <v>0</v>
      </c>
      <c r="J14" s="59">
        <f t="shared" si="0"/>
        <v>0</v>
      </c>
      <c r="K14" s="71"/>
    </row>
    <row r="15" spans="1:11" s="56" customFormat="1" ht="21" customHeight="1">
      <c r="A15" s="78">
        <v>10</v>
      </c>
      <c r="B15" s="20"/>
      <c r="C15" s="17" t="e">
        <f>D15+#REF!</f>
        <v>#REF!</v>
      </c>
      <c r="D15" s="86"/>
      <c r="E15" s="86"/>
      <c r="F15" s="24"/>
      <c r="G15" s="86"/>
      <c r="H15" s="86">
        <v>0</v>
      </c>
      <c r="I15" s="59">
        <f t="shared" si="1"/>
        <v>0</v>
      </c>
      <c r="J15" s="59">
        <f t="shared" si="0"/>
        <v>0</v>
      </c>
      <c r="K15" s="71"/>
    </row>
    <row r="16" spans="1:11" s="56" customFormat="1" ht="21" customHeight="1">
      <c r="A16" s="78">
        <v>11</v>
      </c>
      <c r="B16" s="20"/>
      <c r="C16" s="17" t="e">
        <f>D16+#REF!</f>
        <v>#REF!</v>
      </c>
      <c r="D16" s="86"/>
      <c r="E16" s="86"/>
      <c r="F16" s="24"/>
      <c r="G16" s="86"/>
      <c r="H16" s="86"/>
      <c r="I16" s="59">
        <f t="shared" si="1"/>
        <v>0</v>
      </c>
      <c r="J16" s="59">
        <f t="shared" si="0"/>
        <v>0</v>
      </c>
      <c r="K16" s="71"/>
    </row>
    <row r="17" spans="1:12" s="56" customFormat="1" ht="21" customHeight="1">
      <c r="A17" s="78">
        <v>12</v>
      </c>
      <c r="B17" s="20"/>
      <c r="C17" s="17" t="e">
        <f>D17+#REF!</f>
        <v>#REF!</v>
      </c>
      <c r="D17" s="86"/>
      <c r="E17" s="86"/>
      <c r="F17" s="24"/>
      <c r="G17" s="86"/>
      <c r="H17" s="86"/>
      <c r="I17" s="59">
        <f t="shared" si="1"/>
        <v>0</v>
      </c>
      <c r="J17" s="59">
        <f t="shared" si="0"/>
        <v>0</v>
      </c>
      <c r="K17" s="71"/>
    </row>
    <row r="18" spans="1:12" s="56" customFormat="1" ht="21" customHeight="1">
      <c r="A18" s="78">
        <v>13</v>
      </c>
      <c r="B18" s="20"/>
      <c r="C18" s="17" t="e">
        <f>D18+#REF!</f>
        <v>#REF!</v>
      </c>
      <c r="D18" s="86"/>
      <c r="E18" s="86"/>
      <c r="F18" s="24"/>
      <c r="G18" s="86"/>
      <c r="H18" s="86"/>
      <c r="I18" s="59">
        <f t="shared" si="1"/>
        <v>0</v>
      </c>
      <c r="J18" s="59">
        <f>I18*0.01</f>
        <v>0</v>
      </c>
      <c r="K18" s="71"/>
    </row>
    <row r="19" spans="1:12" s="56" customFormat="1" ht="21" customHeight="1">
      <c r="A19" s="78">
        <v>14</v>
      </c>
      <c r="B19" s="20"/>
      <c r="C19" s="17" t="e">
        <f>D19+#REF!</f>
        <v>#REF!</v>
      </c>
      <c r="D19" s="86"/>
      <c r="E19" s="86"/>
      <c r="F19" s="24"/>
      <c r="G19" s="86"/>
      <c r="H19" s="86"/>
      <c r="I19" s="59">
        <f t="shared" si="1"/>
        <v>0</v>
      </c>
      <c r="J19" s="59">
        <f t="shared" si="0"/>
        <v>0</v>
      </c>
      <c r="K19" s="71"/>
    </row>
    <row r="20" spans="1:12" s="56" customFormat="1" ht="21" customHeight="1">
      <c r="A20" s="78">
        <v>15</v>
      </c>
      <c r="B20" s="20"/>
      <c r="C20" s="17" t="e">
        <f>D20+#REF!</f>
        <v>#REF!</v>
      </c>
      <c r="D20" s="86"/>
      <c r="E20" s="86"/>
      <c r="F20" s="24"/>
      <c r="G20" s="86"/>
      <c r="H20" s="86"/>
      <c r="I20" s="59">
        <f t="shared" si="1"/>
        <v>0</v>
      </c>
      <c r="J20" s="59">
        <f t="shared" si="0"/>
        <v>0</v>
      </c>
      <c r="K20" s="71"/>
    </row>
    <row r="21" spans="1:12" s="56" customFormat="1" ht="21" customHeight="1">
      <c r="A21" s="78">
        <v>16</v>
      </c>
      <c r="B21" s="22"/>
      <c r="C21" s="17" t="e">
        <f>D21+#REF!</f>
        <v>#REF!</v>
      </c>
      <c r="D21" s="86"/>
      <c r="E21" s="86"/>
      <c r="F21" s="24"/>
      <c r="G21" s="86"/>
      <c r="H21" s="86"/>
      <c r="I21" s="59">
        <f t="shared" si="1"/>
        <v>0</v>
      </c>
      <c r="J21" s="59">
        <f t="shared" si="0"/>
        <v>0</v>
      </c>
      <c r="K21" s="71"/>
    </row>
    <row r="22" spans="1:12" s="56" customFormat="1" ht="18.600000000000001" customHeight="1">
      <c r="A22" s="78">
        <v>17</v>
      </c>
      <c r="B22" s="20"/>
      <c r="C22" s="17" t="e">
        <f>D22+#REF!</f>
        <v>#REF!</v>
      </c>
      <c r="D22" s="86"/>
      <c r="E22" s="86"/>
      <c r="F22" s="24"/>
      <c r="G22" s="86"/>
      <c r="H22" s="86"/>
      <c r="I22" s="59">
        <f t="shared" si="1"/>
        <v>0</v>
      </c>
      <c r="J22" s="59">
        <f t="shared" si="0"/>
        <v>0</v>
      </c>
      <c r="K22" s="71"/>
    </row>
    <row r="23" spans="1:12" s="56" customFormat="1" ht="18.600000000000001" customHeight="1">
      <c r="A23" s="78">
        <v>18</v>
      </c>
      <c r="B23" s="22"/>
      <c r="C23" s="17" t="e">
        <f>D23+#REF!</f>
        <v>#REF!</v>
      </c>
      <c r="D23" s="86"/>
      <c r="E23" s="86"/>
      <c r="F23" s="24"/>
      <c r="G23" s="86"/>
      <c r="H23" s="86"/>
      <c r="I23" s="59">
        <f t="shared" si="1"/>
        <v>0</v>
      </c>
      <c r="J23" s="59">
        <f t="shared" si="0"/>
        <v>0</v>
      </c>
      <c r="K23" s="71"/>
    </row>
    <row r="24" spans="1:12" s="70" customFormat="1" ht="18.600000000000001" customHeight="1">
      <c r="A24" s="78">
        <v>19</v>
      </c>
      <c r="B24" s="22"/>
      <c r="C24" s="17" t="e">
        <f>D24+#REF!</f>
        <v>#REF!</v>
      </c>
      <c r="D24" s="86"/>
      <c r="E24" s="86"/>
      <c r="F24" s="24"/>
      <c r="G24" s="86"/>
      <c r="H24" s="86"/>
      <c r="I24" s="59">
        <f t="shared" si="1"/>
        <v>0</v>
      </c>
      <c r="J24" s="59">
        <f t="shared" si="0"/>
        <v>0</v>
      </c>
      <c r="K24" s="71"/>
    </row>
    <row r="25" spans="1:12" s="70" customFormat="1" ht="18.600000000000001" customHeight="1">
      <c r="A25" s="78">
        <v>20</v>
      </c>
      <c r="B25" s="23"/>
      <c r="C25" s="17" t="e">
        <f>D25+#REF!</f>
        <v>#REF!</v>
      </c>
      <c r="D25" s="86"/>
      <c r="E25" s="87"/>
      <c r="F25" s="24"/>
      <c r="G25" s="86"/>
      <c r="H25" s="86"/>
      <c r="I25" s="59">
        <f t="shared" si="1"/>
        <v>0</v>
      </c>
      <c r="J25" s="59">
        <f t="shared" si="0"/>
        <v>0</v>
      </c>
      <c r="K25" s="71"/>
    </row>
    <row r="26" spans="1:12" s="70" customFormat="1" ht="19.149999999999999" customHeight="1">
      <c r="A26" s="78">
        <v>21</v>
      </c>
      <c r="B26" s="22"/>
      <c r="C26" s="17" t="e">
        <f>D26+#REF!</f>
        <v>#REF!</v>
      </c>
      <c r="D26" s="19"/>
      <c r="E26" s="71"/>
      <c r="F26" s="24"/>
      <c r="G26" s="71"/>
      <c r="H26" s="71"/>
      <c r="I26" s="59">
        <f t="shared" ref="I26:I29" si="2">(D26+E26+H26)*1490000</f>
        <v>0</v>
      </c>
      <c r="J26" s="59">
        <f t="shared" ref="J26:J29" si="3">I26*0.01</f>
        <v>0</v>
      </c>
      <c r="K26" s="71"/>
    </row>
    <row r="27" spans="1:12" s="70" customFormat="1" ht="19.149999999999999" customHeight="1">
      <c r="A27" s="78">
        <v>22</v>
      </c>
      <c r="B27" s="22"/>
      <c r="C27" s="17" t="e">
        <f>D27+#REF!</f>
        <v>#REF!</v>
      </c>
      <c r="D27" s="19"/>
      <c r="E27" s="71"/>
      <c r="F27" s="24"/>
      <c r="G27" s="71"/>
      <c r="H27" s="71"/>
      <c r="I27" s="59">
        <f t="shared" si="2"/>
        <v>0</v>
      </c>
      <c r="J27" s="59">
        <f>I27*0.005</f>
        <v>0</v>
      </c>
      <c r="K27" s="62"/>
    </row>
    <row r="28" spans="1:12" s="70" customFormat="1" ht="19.149999999999999" customHeight="1">
      <c r="A28" s="78">
        <v>23</v>
      </c>
      <c r="B28" s="22"/>
      <c r="C28" s="17" t="e">
        <f>D28+#REF!</f>
        <v>#REF!</v>
      </c>
      <c r="D28" s="19"/>
      <c r="E28" s="71"/>
      <c r="F28" s="24"/>
      <c r="G28" s="71"/>
      <c r="H28" s="71"/>
      <c r="I28" s="59">
        <f t="shared" si="2"/>
        <v>0</v>
      </c>
      <c r="J28" s="59">
        <f t="shared" si="3"/>
        <v>0</v>
      </c>
      <c r="K28" s="71"/>
    </row>
    <row r="29" spans="1:12" s="70" customFormat="1" ht="19.149999999999999" customHeight="1">
      <c r="A29" s="78">
        <v>24</v>
      </c>
      <c r="B29" s="22"/>
      <c r="C29" s="17" t="e">
        <f>D29+#REF!</f>
        <v>#REF!</v>
      </c>
      <c r="D29" s="19"/>
      <c r="E29" s="71"/>
      <c r="F29" s="24"/>
      <c r="G29" s="71"/>
      <c r="H29" s="71"/>
      <c r="I29" s="59">
        <f t="shared" si="2"/>
        <v>0</v>
      </c>
      <c r="J29" s="59">
        <f t="shared" si="3"/>
        <v>0</v>
      </c>
      <c r="K29" s="71"/>
    </row>
    <row r="30" spans="1:12" s="4" customFormat="1" ht="19.5">
      <c r="A30" s="105" t="s">
        <v>4</v>
      </c>
      <c r="B30" s="105"/>
      <c r="C30" s="81"/>
      <c r="D30" s="26">
        <f>SUM(D6:D29)</f>
        <v>28.36</v>
      </c>
      <c r="E30" s="26">
        <f t="shared" ref="E30:F30" si="4">SUM(E6:E29)</f>
        <v>2.4500000000000002</v>
      </c>
      <c r="F30" s="26">
        <f t="shared" si="4"/>
        <v>0</v>
      </c>
      <c r="G30" s="26"/>
      <c r="H30" s="26"/>
      <c r="I30" s="27">
        <f>SUM(I6:I29)</f>
        <v>46352410</v>
      </c>
      <c r="J30" s="27">
        <f>SUM(J6:J29)</f>
        <v>463524.10000000003</v>
      </c>
      <c r="K30" s="25"/>
      <c r="L30" s="61"/>
    </row>
    <row r="31" spans="1:12" s="4" customFormat="1" ht="39.75" customHeight="1">
      <c r="A31" s="52"/>
      <c r="B31" s="93" t="s">
        <v>97</v>
      </c>
      <c r="C31" s="82"/>
      <c r="D31" s="82"/>
      <c r="E31" s="3"/>
      <c r="I31" s="106" t="s">
        <v>107</v>
      </c>
      <c r="J31" s="106"/>
    </row>
    <row r="32" spans="1:12" s="5" customFormat="1" ht="18.75">
      <c r="A32" s="53"/>
      <c r="C32" s="82"/>
      <c r="D32" s="6"/>
      <c r="E32" s="7"/>
      <c r="I32" s="7"/>
      <c r="J32" s="7"/>
      <c r="K32" s="7"/>
    </row>
    <row r="33" spans="1:11" s="5" customFormat="1" ht="18.75">
      <c r="A33" s="53"/>
      <c r="C33" s="82"/>
      <c r="D33" s="6"/>
      <c r="E33" s="7"/>
      <c r="I33" s="7"/>
      <c r="J33" s="7"/>
      <c r="K33" s="7"/>
    </row>
    <row r="34" spans="1:11" s="5" customFormat="1" ht="18.75">
      <c r="A34" s="53"/>
      <c r="C34" s="82"/>
      <c r="D34" s="6"/>
      <c r="E34" s="7"/>
      <c r="I34" s="7"/>
      <c r="J34" s="7"/>
      <c r="K34" s="7"/>
    </row>
    <row r="35" spans="1:11" s="4" customFormat="1" ht="19.5">
      <c r="A35" s="52"/>
      <c r="B35" s="82"/>
      <c r="C35" s="82"/>
      <c r="D35" s="82"/>
      <c r="E35" s="3"/>
      <c r="I35" s="107"/>
      <c r="J35" s="107"/>
    </row>
    <row r="36" spans="1:11" s="2" customFormat="1" ht="18.75">
      <c r="A36" s="8"/>
      <c r="B36" s="15"/>
      <c r="C36" s="14"/>
      <c r="D36" s="13"/>
      <c r="E36" s="16"/>
      <c r="F36" s="15"/>
      <c r="G36" s="15"/>
      <c r="H36" s="15"/>
      <c r="I36" s="16"/>
      <c r="J36" s="16"/>
      <c r="K36" s="16"/>
    </row>
    <row r="37" spans="1:11" s="1" customFormat="1">
      <c r="A37" s="8"/>
      <c r="B37" s="9"/>
      <c r="C37" s="10"/>
      <c r="D37" s="11"/>
      <c r="E37" s="12"/>
      <c r="F37" s="9"/>
      <c r="G37" s="9"/>
      <c r="H37" s="9"/>
      <c r="I37" s="12"/>
      <c r="J37" s="12"/>
      <c r="K37" s="12"/>
    </row>
    <row r="38" spans="1:11" s="1" customFormat="1">
      <c r="A38" s="8"/>
      <c r="B38" s="9"/>
      <c r="C38" s="10"/>
      <c r="D38" s="11"/>
      <c r="E38" s="12"/>
      <c r="F38" s="9"/>
      <c r="G38" s="9"/>
      <c r="H38" s="9"/>
      <c r="I38" s="12"/>
      <c r="J38" s="12"/>
      <c r="K38" s="12"/>
    </row>
    <row r="39" spans="1:11" s="1" customFormat="1">
      <c r="A39" s="8"/>
      <c r="B39" s="9"/>
      <c r="C39" s="10"/>
      <c r="D39" s="11"/>
      <c r="E39" s="12"/>
      <c r="F39" s="9"/>
      <c r="G39" s="9"/>
      <c r="H39" s="9"/>
      <c r="I39" s="12"/>
      <c r="J39" s="12"/>
      <c r="K39" s="12"/>
    </row>
    <row r="40" spans="1:11" s="1" customFormat="1">
      <c r="A40" s="8"/>
      <c r="B40" s="9"/>
      <c r="C40" s="10"/>
      <c r="D40" s="11"/>
      <c r="E40" s="12"/>
      <c r="F40" s="9"/>
      <c r="G40" s="9"/>
      <c r="H40" s="9"/>
      <c r="I40" s="12"/>
      <c r="J40" s="12"/>
      <c r="K40" s="12"/>
    </row>
    <row r="41" spans="1:11" s="1" customFormat="1">
      <c r="A41" s="8"/>
      <c r="B41" s="9"/>
      <c r="C41" s="10"/>
      <c r="D41" s="11"/>
      <c r="E41" s="12"/>
      <c r="F41" s="9"/>
      <c r="G41" s="9"/>
      <c r="H41" s="9"/>
      <c r="I41" s="12"/>
      <c r="J41" s="12"/>
      <c r="K41" s="12"/>
    </row>
    <row r="42" spans="1:11" s="1" customFormat="1">
      <c r="A42" s="8"/>
      <c r="B42" s="9"/>
      <c r="C42" s="10"/>
      <c r="D42" s="11"/>
      <c r="E42" s="12"/>
      <c r="F42" s="9"/>
      <c r="G42" s="9"/>
      <c r="H42" s="9"/>
      <c r="I42" s="12"/>
      <c r="J42" s="12"/>
      <c r="K42" s="12"/>
    </row>
    <row r="43" spans="1:11" s="1" customFormat="1">
      <c r="A43" s="8"/>
      <c r="B43" s="9"/>
      <c r="C43" s="10"/>
      <c r="D43" s="11"/>
      <c r="E43" s="12"/>
      <c r="F43" s="9"/>
      <c r="G43" s="9"/>
      <c r="H43" s="9"/>
      <c r="I43" s="12"/>
      <c r="J43" s="12"/>
      <c r="K43" s="12"/>
    </row>
    <row r="44" spans="1:11" s="1" customFormat="1">
      <c r="A44" s="8"/>
      <c r="B44" s="9"/>
      <c r="C44" s="10"/>
      <c r="D44" s="11"/>
      <c r="E44" s="12"/>
      <c r="F44" s="9"/>
      <c r="G44" s="9"/>
      <c r="H44" s="9"/>
      <c r="I44" s="12"/>
      <c r="J44" s="12"/>
      <c r="K44" s="12"/>
    </row>
    <row r="45" spans="1:11" s="1" customFormat="1">
      <c r="A45" s="8"/>
      <c r="B45" s="9"/>
      <c r="C45" s="10"/>
      <c r="D45" s="11"/>
      <c r="E45" s="12"/>
      <c r="F45" s="9"/>
      <c r="G45" s="9"/>
      <c r="H45" s="9"/>
      <c r="I45" s="12"/>
      <c r="J45" s="12"/>
      <c r="K45" s="12"/>
    </row>
    <row r="46" spans="1:11" s="1" customFormat="1">
      <c r="A46" s="8"/>
      <c r="B46" s="9"/>
      <c r="C46" s="10"/>
      <c r="D46" s="11"/>
      <c r="E46" s="12"/>
      <c r="F46" s="9"/>
      <c r="G46" s="9"/>
      <c r="H46" s="9"/>
      <c r="I46" s="12"/>
      <c r="J46" s="12"/>
      <c r="K46" s="12"/>
    </row>
    <row r="47" spans="1:11" s="1" customFormat="1">
      <c r="A47" s="8"/>
      <c r="B47" s="9"/>
      <c r="C47" s="10"/>
      <c r="D47" s="11"/>
      <c r="E47" s="12"/>
      <c r="F47" s="9"/>
      <c r="G47" s="9"/>
      <c r="H47" s="9"/>
      <c r="I47" s="12"/>
      <c r="J47" s="12"/>
      <c r="K47" s="12"/>
    </row>
    <row r="48" spans="1:11" s="1" customFormat="1">
      <c r="A48" s="8"/>
      <c r="B48" s="9"/>
      <c r="C48" s="10"/>
      <c r="D48" s="11"/>
      <c r="E48" s="12"/>
      <c r="F48" s="9"/>
      <c r="G48" s="9"/>
      <c r="H48" s="9"/>
      <c r="I48" s="12"/>
      <c r="J48" s="12"/>
      <c r="K48" s="12"/>
    </row>
    <row r="49" spans="1:11" s="1" customFormat="1">
      <c r="A49" s="8"/>
      <c r="B49" s="9"/>
      <c r="C49" s="10"/>
      <c r="D49" s="11"/>
      <c r="E49" s="12"/>
      <c r="F49" s="9"/>
      <c r="G49" s="9"/>
      <c r="H49" s="9"/>
      <c r="I49" s="12"/>
      <c r="J49" s="12"/>
      <c r="K49" s="12"/>
    </row>
    <row r="50" spans="1:11" s="1" customFormat="1">
      <c r="A50" s="8"/>
      <c r="B50" s="9"/>
      <c r="C50" s="10"/>
      <c r="D50" s="11"/>
      <c r="E50" s="12"/>
      <c r="F50" s="9"/>
      <c r="G50" s="9"/>
      <c r="H50" s="9"/>
      <c r="I50" s="12"/>
      <c r="J50" s="12"/>
      <c r="K50" s="12"/>
    </row>
    <row r="51" spans="1:11" s="1" customFormat="1">
      <c r="A51" s="8"/>
      <c r="B51" s="9"/>
      <c r="C51" s="10"/>
      <c r="D51" s="11"/>
      <c r="E51" s="12"/>
      <c r="F51" s="9"/>
      <c r="G51" s="9"/>
      <c r="H51" s="9"/>
      <c r="I51" s="12"/>
      <c r="J51" s="12"/>
      <c r="K51" s="12"/>
    </row>
    <row r="52" spans="1:11" s="1" customFormat="1">
      <c r="A52" s="8"/>
      <c r="B52" s="9"/>
      <c r="C52" s="10"/>
      <c r="D52" s="11"/>
      <c r="E52" s="12"/>
      <c r="F52" s="9"/>
      <c r="G52" s="9"/>
      <c r="H52" s="9"/>
      <c r="I52" s="12"/>
      <c r="J52" s="12"/>
      <c r="K52" s="12"/>
    </row>
    <row r="53" spans="1:11" s="1" customFormat="1">
      <c r="A53" s="8"/>
      <c r="B53" s="9"/>
      <c r="C53" s="10"/>
      <c r="D53" s="11"/>
      <c r="E53" s="12"/>
      <c r="F53" s="9"/>
      <c r="G53" s="9"/>
      <c r="H53" s="9"/>
      <c r="I53" s="12"/>
      <c r="J53" s="12"/>
      <c r="K53" s="12"/>
    </row>
    <row r="54" spans="1:11" s="1" customFormat="1">
      <c r="A54" s="8"/>
      <c r="B54" s="9"/>
      <c r="C54" s="10"/>
      <c r="D54" s="11"/>
      <c r="E54" s="12"/>
      <c r="F54" s="9"/>
      <c r="G54" s="9"/>
      <c r="H54" s="9"/>
      <c r="I54" s="12"/>
      <c r="J54" s="12"/>
      <c r="K54" s="12"/>
    </row>
    <row r="55" spans="1:11" s="1" customFormat="1">
      <c r="A55" s="8"/>
      <c r="B55" s="9"/>
      <c r="C55" s="10"/>
      <c r="D55" s="11"/>
      <c r="E55" s="12"/>
      <c r="F55" s="9"/>
      <c r="G55" s="9"/>
      <c r="H55" s="9"/>
      <c r="I55" s="12"/>
      <c r="J55" s="12"/>
      <c r="K55" s="12"/>
    </row>
    <row r="56" spans="1:11" s="1" customFormat="1">
      <c r="A56" s="8"/>
      <c r="B56" s="9"/>
      <c r="C56" s="10"/>
      <c r="D56" s="11"/>
      <c r="E56" s="12"/>
      <c r="F56" s="9"/>
      <c r="G56" s="9"/>
      <c r="H56" s="9"/>
      <c r="I56" s="12"/>
      <c r="J56" s="12"/>
      <c r="K56" s="12"/>
    </row>
    <row r="57" spans="1:11" s="1" customFormat="1">
      <c r="A57" s="8"/>
      <c r="B57" s="9"/>
      <c r="C57" s="10"/>
      <c r="D57" s="11"/>
      <c r="E57" s="12"/>
      <c r="F57" s="9"/>
      <c r="G57" s="9"/>
      <c r="H57" s="9"/>
      <c r="I57" s="12"/>
      <c r="J57" s="12"/>
      <c r="K57" s="12"/>
    </row>
    <row r="58" spans="1:11" s="1" customFormat="1">
      <c r="A58" s="8"/>
      <c r="B58" s="9"/>
      <c r="C58" s="10"/>
      <c r="D58" s="11"/>
      <c r="E58" s="12"/>
      <c r="F58" s="9"/>
      <c r="G58" s="9"/>
      <c r="H58" s="9"/>
      <c r="I58" s="12"/>
      <c r="J58" s="12"/>
      <c r="K58" s="12"/>
    </row>
    <row r="59" spans="1:11" s="1" customFormat="1">
      <c r="A59" s="8"/>
      <c r="B59" s="9"/>
      <c r="C59" s="10"/>
      <c r="D59" s="11"/>
      <c r="E59" s="12"/>
      <c r="F59" s="9"/>
      <c r="G59" s="9"/>
      <c r="H59" s="9"/>
      <c r="I59" s="12"/>
      <c r="J59" s="12"/>
      <c r="K59" s="12"/>
    </row>
    <row r="60" spans="1:11" s="1" customFormat="1">
      <c r="A60" s="8"/>
      <c r="B60" s="9"/>
      <c r="C60" s="10"/>
      <c r="D60" s="11"/>
      <c r="E60" s="12"/>
      <c r="F60" s="9"/>
      <c r="G60" s="9"/>
      <c r="H60" s="9"/>
      <c r="I60" s="12"/>
      <c r="J60" s="12"/>
      <c r="K60" s="12"/>
    </row>
    <row r="61" spans="1:11" s="1" customFormat="1">
      <c r="A61" s="8"/>
      <c r="B61" s="9"/>
      <c r="C61" s="10"/>
      <c r="D61" s="11"/>
      <c r="E61" s="12"/>
      <c r="F61" s="9"/>
      <c r="G61" s="9"/>
      <c r="H61" s="9"/>
      <c r="I61" s="12"/>
      <c r="J61" s="12"/>
      <c r="K61" s="12"/>
    </row>
    <row r="62" spans="1:11" s="1" customFormat="1">
      <c r="A62" s="8"/>
      <c r="B62" s="9"/>
      <c r="C62" s="10"/>
      <c r="D62" s="11"/>
      <c r="E62" s="12"/>
      <c r="F62" s="9"/>
      <c r="G62" s="9"/>
      <c r="H62" s="9"/>
      <c r="I62" s="12"/>
      <c r="J62" s="12"/>
      <c r="K62" s="12"/>
    </row>
    <row r="63" spans="1:11" s="1" customFormat="1">
      <c r="A63" s="8"/>
      <c r="B63" s="9"/>
      <c r="C63" s="10"/>
      <c r="D63" s="11"/>
      <c r="E63" s="12"/>
      <c r="F63" s="9"/>
      <c r="G63" s="9"/>
      <c r="H63" s="9"/>
      <c r="I63" s="12"/>
      <c r="J63" s="12"/>
      <c r="K63" s="12"/>
    </row>
    <row r="64" spans="1:11" s="1" customFormat="1">
      <c r="A64" s="8"/>
      <c r="B64" s="9"/>
      <c r="C64" s="10"/>
      <c r="D64" s="11"/>
      <c r="E64" s="12"/>
      <c r="F64" s="9"/>
      <c r="G64" s="9"/>
      <c r="H64" s="9"/>
      <c r="I64" s="12"/>
      <c r="J64" s="12"/>
      <c r="K64" s="12"/>
    </row>
    <row r="65" spans="1:11" s="1" customFormat="1">
      <c r="A65" s="8"/>
      <c r="B65" s="9"/>
      <c r="C65" s="10"/>
      <c r="D65" s="11"/>
      <c r="E65" s="12"/>
      <c r="F65" s="9"/>
      <c r="G65" s="9"/>
      <c r="H65" s="9"/>
      <c r="I65" s="12"/>
      <c r="J65" s="12"/>
      <c r="K65" s="12"/>
    </row>
    <row r="66" spans="1:11" s="1" customFormat="1">
      <c r="A66" s="8"/>
      <c r="B66" s="9"/>
      <c r="C66" s="10"/>
      <c r="D66" s="11"/>
      <c r="E66" s="12"/>
      <c r="F66" s="9"/>
      <c r="G66" s="9"/>
      <c r="H66" s="9"/>
      <c r="I66" s="12"/>
      <c r="J66" s="12"/>
      <c r="K66" s="12"/>
    </row>
    <row r="67" spans="1:11" s="1" customFormat="1">
      <c r="A67" s="8"/>
      <c r="B67" s="9"/>
      <c r="C67" s="10"/>
      <c r="D67" s="11"/>
      <c r="E67" s="12"/>
      <c r="F67" s="9"/>
      <c r="G67" s="9"/>
      <c r="H67" s="9"/>
      <c r="I67" s="12"/>
      <c r="J67" s="12"/>
      <c r="K67" s="12"/>
    </row>
    <row r="68" spans="1:11" s="1" customFormat="1">
      <c r="A68" s="8"/>
      <c r="B68" s="9"/>
      <c r="C68" s="10"/>
      <c r="D68" s="11"/>
      <c r="E68" s="12"/>
      <c r="F68" s="9"/>
      <c r="G68" s="9"/>
      <c r="H68" s="9"/>
      <c r="I68" s="12"/>
      <c r="J68" s="12"/>
      <c r="K68" s="12"/>
    </row>
    <row r="69" spans="1:11" s="1" customFormat="1">
      <c r="A69" s="8"/>
      <c r="B69" s="9"/>
      <c r="C69" s="10"/>
      <c r="D69" s="11"/>
      <c r="E69" s="12"/>
      <c r="F69" s="9"/>
      <c r="G69" s="9"/>
      <c r="H69" s="9"/>
      <c r="I69" s="12"/>
      <c r="J69" s="12"/>
      <c r="K69" s="12"/>
    </row>
    <row r="70" spans="1:11" s="1" customFormat="1">
      <c r="A70" s="8"/>
      <c r="B70" s="9"/>
      <c r="C70" s="10"/>
      <c r="D70" s="11"/>
      <c r="E70" s="12"/>
      <c r="F70" s="9"/>
      <c r="G70" s="9"/>
      <c r="H70" s="9"/>
      <c r="I70" s="12"/>
      <c r="J70" s="12"/>
      <c r="K70" s="12"/>
    </row>
    <row r="71" spans="1:11" s="1" customFormat="1">
      <c r="A71" s="8"/>
      <c r="B71" s="9"/>
      <c r="C71" s="10"/>
      <c r="D71" s="11"/>
      <c r="E71" s="12"/>
      <c r="F71" s="9"/>
      <c r="G71" s="9"/>
      <c r="H71" s="9"/>
      <c r="I71" s="12"/>
      <c r="J71" s="12"/>
      <c r="K71" s="12"/>
    </row>
    <row r="72" spans="1:11" s="1" customFormat="1">
      <c r="A72" s="8"/>
      <c r="B72" s="9"/>
      <c r="C72" s="10"/>
      <c r="D72" s="11"/>
      <c r="E72" s="12"/>
      <c r="F72" s="9"/>
      <c r="G72" s="9"/>
      <c r="H72" s="9"/>
      <c r="I72" s="12"/>
      <c r="J72" s="12"/>
      <c r="K72" s="12"/>
    </row>
    <row r="73" spans="1:11" s="9" customFormat="1">
      <c r="A73" s="8"/>
      <c r="C73" s="10"/>
      <c r="D73" s="11"/>
      <c r="E73" s="12"/>
      <c r="I73" s="12"/>
      <c r="J73" s="12"/>
      <c r="K73" s="12"/>
    </row>
    <row r="74" spans="1:11" s="9" customFormat="1">
      <c r="A74" s="8"/>
      <c r="C74" s="10"/>
      <c r="D74" s="11"/>
      <c r="E74" s="12"/>
      <c r="I74" s="12"/>
      <c r="J74" s="12"/>
      <c r="K74" s="12"/>
    </row>
    <row r="75" spans="1:11" s="9" customFormat="1">
      <c r="A75" s="8"/>
      <c r="C75" s="10"/>
      <c r="D75" s="11"/>
      <c r="E75" s="12"/>
      <c r="I75" s="12"/>
      <c r="J75" s="12"/>
      <c r="K75" s="12"/>
    </row>
    <row r="76" spans="1:11" s="9" customFormat="1">
      <c r="A76" s="8"/>
      <c r="C76" s="10"/>
      <c r="D76" s="11"/>
      <c r="E76" s="12"/>
      <c r="I76" s="12"/>
      <c r="J76" s="12"/>
      <c r="K76" s="12"/>
    </row>
    <row r="77" spans="1:11" s="9" customFormat="1">
      <c r="A77" s="8"/>
      <c r="C77" s="10"/>
      <c r="D77" s="11"/>
      <c r="E77" s="12"/>
      <c r="I77" s="12"/>
      <c r="J77" s="12"/>
      <c r="K77" s="12"/>
    </row>
    <row r="78" spans="1:11" s="9" customFormat="1">
      <c r="A78" s="8"/>
      <c r="C78" s="10"/>
      <c r="D78" s="11"/>
      <c r="E78" s="12"/>
      <c r="I78" s="12"/>
      <c r="J78" s="12"/>
      <c r="K78" s="12"/>
    </row>
    <row r="79" spans="1:11" s="9" customFormat="1">
      <c r="A79" s="8"/>
      <c r="C79" s="10"/>
      <c r="D79" s="11"/>
      <c r="E79" s="12"/>
      <c r="I79" s="12"/>
      <c r="J79" s="12"/>
      <c r="K79" s="12"/>
    </row>
    <row r="80" spans="1:11" s="9" customFormat="1">
      <c r="A80" s="8"/>
      <c r="C80" s="10"/>
      <c r="D80" s="11"/>
      <c r="E80" s="12"/>
      <c r="I80" s="12"/>
      <c r="J80" s="12"/>
      <c r="K80" s="12"/>
    </row>
    <row r="81" spans="1:11" s="9" customFormat="1">
      <c r="A81" s="8"/>
      <c r="C81" s="10"/>
      <c r="D81" s="11"/>
      <c r="E81" s="12"/>
      <c r="I81" s="12"/>
      <c r="J81" s="12"/>
      <c r="K81" s="12"/>
    </row>
    <row r="82" spans="1:11" s="9" customFormat="1">
      <c r="A82" s="8"/>
      <c r="C82" s="10"/>
      <c r="D82" s="11"/>
      <c r="E82" s="12"/>
      <c r="I82" s="12"/>
      <c r="J82" s="12"/>
      <c r="K82" s="12"/>
    </row>
  </sheetData>
  <mergeCells count="16">
    <mergeCell ref="A30:B30"/>
    <mergeCell ref="I31:J31"/>
    <mergeCell ref="I35:J35"/>
    <mergeCell ref="A1:K1"/>
    <mergeCell ref="A2:K2"/>
    <mergeCell ref="A4:A5"/>
    <mergeCell ref="B4:B5"/>
    <mergeCell ref="C4:C5"/>
    <mergeCell ref="D4:D5"/>
    <mergeCell ref="E4:E5"/>
    <mergeCell ref="F4:F5"/>
    <mergeCell ref="G4:G5"/>
    <mergeCell ref="I4:I5"/>
    <mergeCell ref="J4:J5"/>
    <mergeCell ref="K4:K5"/>
    <mergeCell ref="H4:H5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1"/>
  <sheetViews>
    <sheetView topLeftCell="A16" workbookViewId="0">
      <selection activeCell="P31" sqref="P31"/>
    </sheetView>
  </sheetViews>
  <sheetFormatPr defaultColWidth="8.85546875" defaultRowHeight="15.75"/>
  <cols>
    <col min="1" max="1" width="4" style="53" customWidth="1"/>
    <col min="2" max="2" width="20.42578125" style="46" customWidth="1"/>
    <col min="3" max="3" width="8.42578125" style="48" hidden="1" customWidth="1"/>
    <col min="4" max="4" width="8.5703125" style="47" customWidth="1"/>
    <col min="5" max="5" width="7.7109375" style="45" customWidth="1"/>
    <col min="6" max="6" width="2.42578125" style="46" hidden="1" customWidth="1"/>
    <col min="7" max="7" width="5.7109375" style="46" hidden="1" customWidth="1"/>
    <col min="8" max="8" width="8.5703125" style="46" customWidth="1"/>
    <col min="9" max="9" width="12.5703125" style="45" customWidth="1"/>
    <col min="10" max="10" width="12.140625" style="45" customWidth="1"/>
    <col min="11" max="11" width="13.7109375" style="45" customWidth="1"/>
    <col min="12" max="12" width="11.7109375" style="46" bestFit="1" customWidth="1"/>
    <col min="13" max="16384" width="8.85546875" style="46"/>
  </cols>
  <sheetData>
    <row r="1" spans="1:11" ht="18.75" customHeight="1">
      <c r="A1" s="104" t="s">
        <v>106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 ht="18.75">
      <c r="A2" s="104" t="s">
        <v>68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>
      <c r="A3" s="52"/>
      <c r="C3" s="51"/>
      <c r="I3" s="49"/>
      <c r="J3" s="49"/>
      <c r="K3" s="49"/>
    </row>
    <row r="4" spans="1:11" ht="38.25" customHeight="1">
      <c r="A4" s="108" t="s">
        <v>0</v>
      </c>
      <c r="B4" s="109" t="s">
        <v>26</v>
      </c>
      <c r="C4" s="110" t="s">
        <v>1</v>
      </c>
      <c r="D4" s="108" t="s">
        <v>3</v>
      </c>
      <c r="E4" s="111" t="s">
        <v>13</v>
      </c>
      <c r="F4" s="108" t="s">
        <v>2</v>
      </c>
      <c r="G4" s="112" t="s">
        <v>11</v>
      </c>
      <c r="H4" s="112" t="s">
        <v>82</v>
      </c>
      <c r="I4" s="108" t="s">
        <v>4</v>
      </c>
      <c r="J4" s="108" t="s">
        <v>12</v>
      </c>
      <c r="K4" s="109" t="s">
        <v>14</v>
      </c>
    </row>
    <row r="5" spans="1:11" s="54" customFormat="1" ht="12.75">
      <c r="A5" s="108"/>
      <c r="B5" s="109"/>
      <c r="C5" s="110"/>
      <c r="D5" s="108"/>
      <c r="E5" s="111"/>
      <c r="F5" s="108"/>
      <c r="G5" s="113"/>
      <c r="H5" s="113"/>
      <c r="I5" s="108"/>
      <c r="J5" s="108"/>
      <c r="K5" s="109"/>
    </row>
    <row r="6" spans="1:11" s="70" customFormat="1">
      <c r="A6" s="78">
        <v>1</v>
      </c>
      <c r="B6" s="18" t="s">
        <v>69</v>
      </c>
      <c r="C6" s="17" t="e">
        <f>D6+#REF!</f>
        <v>#REF!</v>
      </c>
      <c r="D6" s="86">
        <v>6.1</v>
      </c>
      <c r="E6" s="86">
        <v>0.8</v>
      </c>
      <c r="F6" s="24"/>
      <c r="G6" s="86"/>
      <c r="H6" s="86"/>
      <c r="I6" s="59">
        <f>(D6+E6+H6)*1490000</f>
        <v>10281000</v>
      </c>
      <c r="J6" s="59">
        <f t="shared" ref="J6:J24" si="0">I6*0.01</f>
        <v>102810</v>
      </c>
      <c r="K6" s="71"/>
    </row>
    <row r="7" spans="1:11" s="56" customFormat="1">
      <c r="A7" s="78">
        <v>2</v>
      </c>
      <c r="B7" s="20" t="s">
        <v>92</v>
      </c>
      <c r="C7" s="17" t="e">
        <f>D7+#REF!</f>
        <v>#REF!</v>
      </c>
      <c r="D7" s="86">
        <v>5.76</v>
      </c>
      <c r="E7" s="86">
        <v>0</v>
      </c>
      <c r="F7" s="24"/>
      <c r="G7" s="86"/>
      <c r="H7" s="86"/>
      <c r="I7" s="59">
        <f t="shared" ref="I7:I24" si="1">(D7+E7+H7)*1490000</f>
        <v>8582400</v>
      </c>
      <c r="J7" s="59">
        <f t="shared" si="0"/>
        <v>85824</v>
      </c>
      <c r="K7" s="71"/>
    </row>
    <row r="8" spans="1:11" s="56" customFormat="1">
      <c r="A8" s="78">
        <v>3</v>
      </c>
      <c r="B8" s="20" t="s">
        <v>93</v>
      </c>
      <c r="C8" s="17" t="e">
        <f>D8+#REF!</f>
        <v>#REF!</v>
      </c>
      <c r="D8" s="86">
        <v>5.08</v>
      </c>
      <c r="E8" s="86">
        <v>0.65</v>
      </c>
      <c r="F8" s="24"/>
      <c r="G8" s="86"/>
      <c r="H8" s="86"/>
      <c r="I8" s="59">
        <f t="shared" si="1"/>
        <v>8537700</v>
      </c>
      <c r="J8" s="59">
        <f t="shared" si="0"/>
        <v>85377</v>
      </c>
      <c r="K8" s="71"/>
    </row>
    <row r="9" spans="1:11" s="56" customFormat="1">
      <c r="A9" s="78">
        <v>4</v>
      </c>
      <c r="B9" s="20" t="s">
        <v>94</v>
      </c>
      <c r="C9" s="17" t="e">
        <f>D9+#REF!</f>
        <v>#REF!</v>
      </c>
      <c r="D9" s="86">
        <v>4.9800000000000004</v>
      </c>
      <c r="E9" s="86">
        <v>0.5</v>
      </c>
      <c r="F9" s="24"/>
      <c r="G9" s="86"/>
      <c r="H9" s="88">
        <v>0.29899999999999999</v>
      </c>
      <c r="I9" s="59">
        <f t="shared" si="1"/>
        <v>8610710.0000000019</v>
      </c>
      <c r="J9" s="59">
        <f t="shared" si="0"/>
        <v>86107.10000000002</v>
      </c>
      <c r="K9" s="71"/>
    </row>
    <row r="10" spans="1:11" s="56" customFormat="1">
      <c r="A10" s="78">
        <v>5</v>
      </c>
      <c r="B10" s="22" t="s">
        <v>95</v>
      </c>
      <c r="C10" s="17" t="e">
        <f>D10+#REF!</f>
        <v>#REF!</v>
      </c>
      <c r="D10" s="86">
        <v>6.44</v>
      </c>
      <c r="E10" s="86">
        <v>0.5</v>
      </c>
      <c r="F10" s="24"/>
      <c r="G10" s="86"/>
      <c r="H10" s="86"/>
      <c r="I10" s="59">
        <f t="shared" si="1"/>
        <v>10340600</v>
      </c>
      <c r="J10" s="59">
        <f t="shared" si="0"/>
        <v>103406</v>
      </c>
      <c r="K10" s="71"/>
    </row>
    <row r="11" spans="1:11" s="56" customFormat="1">
      <c r="A11" s="78">
        <v>6</v>
      </c>
      <c r="B11" s="20"/>
      <c r="C11" s="17" t="e">
        <f>D11+#REF!</f>
        <v>#REF!</v>
      </c>
      <c r="D11" s="86"/>
      <c r="E11" s="86"/>
      <c r="F11" s="24"/>
      <c r="G11" s="86"/>
      <c r="H11" s="86"/>
      <c r="I11" s="59">
        <f t="shared" si="1"/>
        <v>0</v>
      </c>
      <c r="J11" s="59">
        <f t="shared" si="0"/>
        <v>0</v>
      </c>
      <c r="K11" s="71"/>
    </row>
    <row r="12" spans="1:11" s="56" customFormat="1">
      <c r="A12" s="78">
        <v>7</v>
      </c>
      <c r="B12" s="20"/>
      <c r="C12" s="17" t="e">
        <f>D12+#REF!</f>
        <v>#REF!</v>
      </c>
      <c r="D12" s="86"/>
      <c r="E12" s="86"/>
      <c r="F12" s="24"/>
      <c r="G12" s="86"/>
      <c r="H12" s="86"/>
      <c r="I12" s="59">
        <f t="shared" si="1"/>
        <v>0</v>
      </c>
      <c r="J12" s="59">
        <f t="shared" si="0"/>
        <v>0</v>
      </c>
      <c r="K12" s="71"/>
    </row>
    <row r="13" spans="1:11" s="56" customFormat="1">
      <c r="A13" s="78">
        <v>8</v>
      </c>
      <c r="B13" s="20"/>
      <c r="C13" s="17" t="e">
        <f>D13+#REF!</f>
        <v>#REF!</v>
      </c>
      <c r="D13" s="86"/>
      <c r="E13" s="86"/>
      <c r="F13" s="24"/>
      <c r="G13" s="86"/>
      <c r="H13" s="86"/>
      <c r="I13" s="59">
        <f t="shared" si="1"/>
        <v>0</v>
      </c>
      <c r="J13" s="59">
        <f t="shared" si="0"/>
        <v>0</v>
      </c>
      <c r="K13" s="71"/>
    </row>
    <row r="14" spans="1:11" s="56" customFormat="1">
      <c r="A14" s="78">
        <v>9</v>
      </c>
      <c r="B14" s="20"/>
      <c r="C14" s="17" t="e">
        <f>D14+#REF!</f>
        <v>#REF!</v>
      </c>
      <c r="D14" s="86"/>
      <c r="E14" s="86"/>
      <c r="F14" s="24"/>
      <c r="G14" s="86"/>
      <c r="H14" s="86"/>
      <c r="I14" s="59">
        <f t="shared" si="1"/>
        <v>0</v>
      </c>
      <c r="J14" s="59">
        <f t="shared" si="0"/>
        <v>0</v>
      </c>
      <c r="K14" s="71"/>
    </row>
    <row r="15" spans="1:11" s="56" customFormat="1">
      <c r="A15" s="78">
        <v>10</v>
      </c>
      <c r="B15" s="20"/>
      <c r="C15" s="17" t="e">
        <f>D15+#REF!</f>
        <v>#REF!</v>
      </c>
      <c r="D15" s="86"/>
      <c r="E15" s="86"/>
      <c r="F15" s="24"/>
      <c r="G15" s="86"/>
      <c r="H15" s="86">
        <v>0</v>
      </c>
      <c r="I15" s="59">
        <f t="shared" si="1"/>
        <v>0</v>
      </c>
      <c r="J15" s="59">
        <f t="shared" si="0"/>
        <v>0</v>
      </c>
      <c r="K15" s="71"/>
    </row>
    <row r="16" spans="1:11" s="56" customFormat="1">
      <c r="A16" s="78">
        <v>11</v>
      </c>
      <c r="B16" s="20"/>
      <c r="C16" s="17" t="e">
        <f>D16+#REF!</f>
        <v>#REF!</v>
      </c>
      <c r="D16" s="86"/>
      <c r="E16" s="86"/>
      <c r="F16" s="24"/>
      <c r="G16" s="86"/>
      <c r="H16" s="86"/>
      <c r="I16" s="59">
        <f t="shared" si="1"/>
        <v>0</v>
      </c>
      <c r="J16" s="59">
        <f t="shared" si="0"/>
        <v>0</v>
      </c>
      <c r="K16" s="71"/>
    </row>
    <row r="17" spans="1:12" s="56" customFormat="1" ht="21" customHeight="1">
      <c r="A17" s="78">
        <v>12</v>
      </c>
      <c r="B17" s="20"/>
      <c r="C17" s="17" t="e">
        <f>D17+#REF!</f>
        <v>#REF!</v>
      </c>
      <c r="D17" s="86"/>
      <c r="E17" s="86"/>
      <c r="F17" s="24"/>
      <c r="G17" s="86"/>
      <c r="H17" s="86"/>
      <c r="I17" s="59">
        <f t="shared" si="1"/>
        <v>0</v>
      </c>
      <c r="J17" s="59">
        <f t="shared" si="0"/>
        <v>0</v>
      </c>
      <c r="K17" s="71"/>
    </row>
    <row r="18" spans="1:12" s="56" customFormat="1" ht="21" customHeight="1">
      <c r="A18" s="78">
        <v>13</v>
      </c>
      <c r="B18" s="20"/>
      <c r="C18" s="17" t="e">
        <f>D18+#REF!</f>
        <v>#REF!</v>
      </c>
      <c r="D18" s="86"/>
      <c r="E18" s="86"/>
      <c r="F18" s="24"/>
      <c r="G18" s="86"/>
      <c r="H18" s="86"/>
      <c r="I18" s="59">
        <f t="shared" si="1"/>
        <v>0</v>
      </c>
      <c r="J18" s="59">
        <f>I18*0.01</f>
        <v>0</v>
      </c>
      <c r="K18" s="71"/>
    </row>
    <row r="19" spans="1:12" s="56" customFormat="1" ht="21" customHeight="1">
      <c r="A19" s="78">
        <v>14</v>
      </c>
      <c r="B19" s="20"/>
      <c r="C19" s="17" t="e">
        <f>D19+#REF!</f>
        <v>#REF!</v>
      </c>
      <c r="D19" s="86"/>
      <c r="E19" s="86"/>
      <c r="F19" s="24"/>
      <c r="G19" s="86"/>
      <c r="H19" s="86"/>
      <c r="I19" s="59">
        <f t="shared" si="1"/>
        <v>0</v>
      </c>
      <c r="J19" s="59">
        <f t="shared" si="0"/>
        <v>0</v>
      </c>
      <c r="K19" s="71"/>
    </row>
    <row r="20" spans="1:12" s="56" customFormat="1" ht="21" customHeight="1">
      <c r="A20" s="78">
        <v>15</v>
      </c>
      <c r="B20" s="20"/>
      <c r="C20" s="17" t="e">
        <f>D20+#REF!</f>
        <v>#REF!</v>
      </c>
      <c r="D20" s="86"/>
      <c r="E20" s="86"/>
      <c r="F20" s="24"/>
      <c r="G20" s="86"/>
      <c r="H20" s="86"/>
      <c r="I20" s="59">
        <f t="shared" si="1"/>
        <v>0</v>
      </c>
      <c r="J20" s="59">
        <f t="shared" si="0"/>
        <v>0</v>
      </c>
      <c r="K20" s="71"/>
    </row>
    <row r="21" spans="1:12" s="56" customFormat="1" ht="21" customHeight="1">
      <c r="A21" s="78">
        <v>16</v>
      </c>
      <c r="B21" s="22"/>
      <c r="C21" s="17" t="e">
        <f>D21+#REF!</f>
        <v>#REF!</v>
      </c>
      <c r="D21" s="86"/>
      <c r="E21" s="86"/>
      <c r="F21" s="24"/>
      <c r="G21" s="86"/>
      <c r="H21" s="86"/>
      <c r="I21" s="59">
        <f t="shared" si="1"/>
        <v>0</v>
      </c>
      <c r="J21" s="59">
        <f t="shared" si="0"/>
        <v>0</v>
      </c>
      <c r="K21" s="71"/>
    </row>
    <row r="22" spans="1:12" s="56" customFormat="1" ht="18.600000000000001" customHeight="1">
      <c r="A22" s="78">
        <v>17</v>
      </c>
      <c r="B22" s="22"/>
      <c r="C22" s="17" t="e">
        <f>D22+#REF!</f>
        <v>#REF!</v>
      </c>
      <c r="D22" s="86"/>
      <c r="E22" s="86"/>
      <c r="F22" s="24"/>
      <c r="G22" s="86"/>
      <c r="H22" s="86"/>
      <c r="I22" s="59">
        <f t="shared" si="1"/>
        <v>0</v>
      </c>
      <c r="J22" s="59">
        <f t="shared" si="0"/>
        <v>0</v>
      </c>
      <c r="K22" s="71"/>
    </row>
    <row r="23" spans="1:12" s="70" customFormat="1" ht="18.600000000000001" customHeight="1">
      <c r="A23" s="78">
        <v>18</v>
      </c>
      <c r="B23" s="22"/>
      <c r="C23" s="17" t="e">
        <f>D23+#REF!</f>
        <v>#REF!</v>
      </c>
      <c r="D23" s="86"/>
      <c r="E23" s="86"/>
      <c r="F23" s="24"/>
      <c r="G23" s="86"/>
      <c r="H23" s="86"/>
      <c r="I23" s="59">
        <f t="shared" si="1"/>
        <v>0</v>
      </c>
      <c r="J23" s="59">
        <f t="shared" si="0"/>
        <v>0</v>
      </c>
      <c r="K23" s="71"/>
    </row>
    <row r="24" spans="1:12" s="70" customFormat="1" ht="18.600000000000001" customHeight="1">
      <c r="A24" s="78">
        <v>19</v>
      </c>
      <c r="B24" s="23"/>
      <c r="C24" s="17" t="e">
        <f>D24+#REF!</f>
        <v>#REF!</v>
      </c>
      <c r="D24" s="86"/>
      <c r="E24" s="87"/>
      <c r="F24" s="24"/>
      <c r="G24" s="86"/>
      <c r="H24" s="86"/>
      <c r="I24" s="59">
        <f t="shared" si="1"/>
        <v>0</v>
      </c>
      <c r="J24" s="59">
        <f t="shared" si="0"/>
        <v>0</v>
      </c>
      <c r="K24" s="71"/>
    </row>
    <row r="25" spans="1:12" s="70" customFormat="1" ht="19.149999999999999" customHeight="1">
      <c r="A25" s="78">
        <v>20</v>
      </c>
      <c r="B25" s="22"/>
      <c r="C25" s="17" t="e">
        <f>D25+#REF!</f>
        <v>#REF!</v>
      </c>
      <c r="D25" s="19"/>
      <c r="E25" s="71"/>
      <c r="F25" s="24"/>
      <c r="G25" s="71"/>
      <c r="H25" s="71"/>
      <c r="I25" s="59">
        <f t="shared" ref="I25:I29" si="2">(D25+E25+H25)*1490000</f>
        <v>0</v>
      </c>
      <c r="J25" s="59">
        <f t="shared" ref="J25:J29" si="3">I25*0.01</f>
        <v>0</v>
      </c>
      <c r="K25" s="71"/>
    </row>
    <row r="26" spans="1:12" s="70" customFormat="1" ht="19.149999999999999" customHeight="1">
      <c r="A26" s="78">
        <v>21</v>
      </c>
      <c r="B26" s="22"/>
      <c r="C26" s="17" t="e">
        <f>D26+#REF!</f>
        <v>#REF!</v>
      </c>
      <c r="D26" s="19"/>
      <c r="E26" s="71"/>
      <c r="F26" s="24"/>
      <c r="G26" s="71"/>
      <c r="H26" s="71"/>
      <c r="I26" s="59">
        <f t="shared" si="2"/>
        <v>0</v>
      </c>
      <c r="J26" s="59">
        <f>I26*0.005</f>
        <v>0</v>
      </c>
      <c r="K26" s="62"/>
    </row>
    <row r="27" spans="1:12" s="70" customFormat="1" ht="19.149999999999999" customHeight="1">
      <c r="A27" s="78">
        <v>22</v>
      </c>
      <c r="B27" s="22"/>
      <c r="C27" s="17" t="e">
        <f>D27+#REF!</f>
        <v>#REF!</v>
      </c>
      <c r="D27" s="19"/>
      <c r="E27" s="71"/>
      <c r="F27" s="24"/>
      <c r="G27" s="71"/>
      <c r="H27" s="71"/>
      <c r="I27" s="59">
        <f t="shared" si="2"/>
        <v>0</v>
      </c>
      <c r="J27" s="59">
        <f t="shared" si="3"/>
        <v>0</v>
      </c>
      <c r="K27" s="71"/>
    </row>
    <row r="28" spans="1:12" s="70" customFormat="1" ht="19.149999999999999" customHeight="1">
      <c r="A28" s="78">
        <v>23</v>
      </c>
      <c r="B28" s="22"/>
      <c r="C28" s="17" t="e">
        <f>D28+#REF!</f>
        <v>#REF!</v>
      </c>
      <c r="D28" s="19"/>
      <c r="E28" s="71"/>
      <c r="F28" s="24"/>
      <c r="G28" s="71"/>
      <c r="H28" s="71"/>
      <c r="I28" s="59">
        <f t="shared" si="2"/>
        <v>0</v>
      </c>
      <c r="J28" s="59">
        <f t="shared" si="3"/>
        <v>0</v>
      </c>
      <c r="K28" s="71"/>
    </row>
    <row r="29" spans="1:12" s="70" customFormat="1" ht="19.149999999999999" customHeight="1">
      <c r="A29" s="78">
        <v>24</v>
      </c>
      <c r="B29" s="74"/>
      <c r="C29" s="72">
        <v>5.4615</v>
      </c>
      <c r="D29" s="73"/>
      <c r="E29" s="69"/>
      <c r="F29" s="24"/>
      <c r="G29" s="69"/>
      <c r="H29" s="69"/>
      <c r="I29" s="59">
        <f t="shared" si="2"/>
        <v>0</v>
      </c>
      <c r="J29" s="59">
        <f t="shared" si="3"/>
        <v>0</v>
      </c>
      <c r="K29" s="69"/>
    </row>
    <row r="30" spans="1:12" s="4" customFormat="1" ht="19.5">
      <c r="A30" s="105" t="s">
        <v>4</v>
      </c>
      <c r="B30" s="105"/>
      <c r="C30" s="81"/>
      <c r="D30" s="76">
        <f t="shared" ref="D30:J30" si="4">SUM(D6:D29)</f>
        <v>28.36</v>
      </c>
      <c r="E30" s="27">
        <f t="shared" si="4"/>
        <v>2.4500000000000002</v>
      </c>
      <c r="F30" s="27">
        <f t="shared" si="4"/>
        <v>0</v>
      </c>
      <c r="G30" s="27">
        <f t="shared" si="4"/>
        <v>0</v>
      </c>
      <c r="H30" s="98">
        <f t="shared" si="4"/>
        <v>0.29899999999999999</v>
      </c>
      <c r="I30" s="27">
        <f>SUM(I6:I29)</f>
        <v>46352410</v>
      </c>
      <c r="J30" s="27">
        <f t="shared" si="4"/>
        <v>463524.10000000003</v>
      </c>
      <c r="K30" s="25"/>
      <c r="L30" s="61"/>
    </row>
    <row r="31" spans="1:12" s="4" customFormat="1" ht="39.75" customHeight="1">
      <c r="A31" s="52"/>
      <c r="B31" s="93" t="s">
        <v>98</v>
      </c>
      <c r="C31" s="82"/>
      <c r="D31" s="82"/>
      <c r="E31" s="3"/>
      <c r="I31" s="106" t="s">
        <v>107</v>
      </c>
      <c r="J31" s="106"/>
    </row>
    <row r="32" spans="1:12" s="5" customFormat="1" ht="18.75">
      <c r="A32" s="53"/>
      <c r="C32" s="82"/>
      <c r="D32" s="6"/>
      <c r="E32" s="7"/>
      <c r="I32" s="7"/>
      <c r="J32" s="7"/>
      <c r="K32" s="7"/>
    </row>
    <row r="33" spans="1:11" s="5" customFormat="1" ht="18.75">
      <c r="A33" s="53"/>
      <c r="C33" s="82"/>
      <c r="D33" s="6"/>
      <c r="E33" s="7"/>
      <c r="I33" s="7"/>
      <c r="J33" s="7"/>
      <c r="K33" s="7"/>
    </row>
    <row r="34" spans="1:11" s="5" customFormat="1" ht="18.75">
      <c r="A34" s="53"/>
      <c r="C34" s="82"/>
      <c r="D34" s="6"/>
      <c r="E34" s="7"/>
      <c r="I34" s="7"/>
      <c r="J34" s="7"/>
      <c r="K34" s="7"/>
    </row>
    <row r="35" spans="1:11" s="4" customFormat="1" ht="19.5">
      <c r="A35" s="52"/>
      <c r="B35" s="82"/>
      <c r="C35" s="82"/>
      <c r="D35" s="82"/>
      <c r="E35" s="3"/>
      <c r="I35" s="107"/>
      <c r="J35" s="107"/>
    </row>
    <row r="36" spans="1:11" s="2" customFormat="1" ht="18.75">
      <c r="A36" s="8"/>
      <c r="B36" s="15"/>
      <c r="C36" s="14"/>
      <c r="D36" s="13"/>
      <c r="E36" s="16"/>
      <c r="F36" s="15"/>
      <c r="G36" s="15"/>
      <c r="H36" s="15"/>
      <c r="I36" s="16"/>
      <c r="J36" s="16"/>
      <c r="K36" s="16"/>
    </row>
    <row r="37" spans="1:11" s="1" customFormat="1">
      <c r="A37" s="8"/>
      <c r="B37" s="9"/>
      <c r="C37" s="10"/>
      <c r="D37" s="11"/>
      <c r="E37" s="12"/>
      <c r="F37" s="9"/>
      <c r="G37" s="9"/>
      <c r="H37" s="9"/>
      <c r="I37" s="12"/>
      <c r="J37" s="12"/>
      <c r="K37" s="12"/>
    </row>
    <row r="38" spans="1:11" s="1" customFormat="1">
      <c r="A38" s="8"/>
      <c r="B38" s="9"/>
      <c r="C38" s="10"/>
      <c r="D38" s="11"/>
      <c r="E38" s="12"/>
      <c r="F38" s="9"/>
      <c r="G38" s="9"/>
      <c r="H38" s="9"/>
      <c r="I38" s="12"/>
      <c r="J38" s="12"/>
      <c r="K38" s="12"/>
    </row>
    <row r="39" spans="1:11" s="1" customFormat="1">
      <c r="A39" s="8"/>
      <c r="B39" s="9"/>
      <c r="C39" s="10"/>
      <c r="D39" s="11"/>
      <c r="E39" s="12"/>
      <c r="F39" s="9"/>
      <c r="G39" s="9"/>
      <c r="H39" s="9"/>
      <c r="I39" s="12"/>
      <c r="J39" s="12"/>
      <c r="K39" s="12"/>
    </row>
    <row r="40" spans="1:11" s="1" customFormat="1">
      <c r="A40" s="8"/>
      <c r="B40" s="9"/>
      <c r="C40" s="10"/>
      <c r="D40" s="11"/>
      <c r="E40" s="12"/>
      <c r="F40" s="9"/>
      <c r="G40" s="9"/>
      <c r="H40" s="9"/>
      <c r="I40" s="12"/>
      <c r="J40" s="12"/>
      <c r="K40" s="12"/>
    </row>
    <row r="41" spans="1:11" s="1" customFormat="1">
      <c r="A41" s="8"/>
      <c r="B41" s="9"/>
      <c r="C41" s="10"/>
      <c r="D41" s="11"/>
      <c r="E41" s="12"/>
      <c r="F41" s="9"/>
      <c r="G41" s="9"/>
      <c r="H41" s="9"/>
      <c r="I41" s="12"/>
      <c r="J41" s="12"/>
      <c r="K41" s="12"/>
    </row>
    <row r="42" spans="1:11" s="1" customFormat="1">
      <c r="A42" s="8"/>
      <c r="B42" s="9"/>
      <c r="C42" s="10"/>
      <c r="D42" s="11"/>
      <c r="E42" s="12"/>
      <c r="F42" s="9"/>
      <c r="G42" s="9"/>
      <c r="H42" s="9"/>
      <c r="I42" s="12"/>
      <c r="J42" s="12"/>
      <c r="K42" s="12"/>
    </row>
    <row r="43" spans="1:11" s="1" customFormat="1">
      <c r="A43" s="8"/>
      <c r="B43" s="9"/>
      <c r="C43" s="10"/>
      <c r="D43" s="11"/>
      <c r="E43" s="12"/>
      <c r="F43" s="9"/>
      <c r="G43" s="9"/>
      <c r="H43" s="9"/>
      <c r="I43" s="12"/>
      <c r="J43" s="12"/>
      <c r="K43" s="12"/>
    </row>
    <row r="44" spans="1:11" s="1" customFormat="1">
      <c r="A44" s="8"/>
      <c r="B44" s="9"/>
      <c r="C44" s="10"/>
      <c r="D44" s="11"/>
      <c r="E44" s="12"/>
      <c r="F44" s="9"/>
      <c r="G44" s="9"/>
      <c r="H44" s="9"/>
      <c r="I44" s="12"/>
      <c r="J44" s="12"/>
      <c r="K44" s="12"/>
    </row>
    <row r="45" spans="1:11" s="1" customFormat="1">
      <c r="A45" s="8"/>
      <c r="B45" s="9"/>
      <c r="C45" s="10"/>
      <c r="D45" s="11"/>
      <c r="E45" s="12"/>
      <c r="F45" s="9"/>
      <c r="G45" s="9"/>
      <c r="H45" s="9"/>
      <c r="I45" s="12"/>
      <c r="J45" s="12"/>
      <c r="K45" s="12"/>
    </row>
    <row r="46" spans="1:11" s="1" customFormat="1">
      <c r="A46" s="8"/>
      <c r="B46" s="9"/>
      <c r="C46" s="10"/>
      <c r="D46" s="11"/>
      <c r="E46" s="12"/>
      <c r="F46" s="9"/>
      <c r="G46" s="9"/>
      <c r="H46" s="9"/>
      <c r="I46" s="12"/>
      <c r="J46" s="12"/>
      <c r="K46" s="12"/>
    </row>
    <row r="47" spans="1:11" s="1" customFormat="1">
      <c r="A47" s="8"/>
      <c r="B47" s="9"/>
      <c r="C47" s="10"/>
      <c r="D47" s="11"/>
      <c r="E47" s="12"/>
      <c r="F47" s="9"/>
      <c r="G47" s="9"/>
      <c r="H47" s="9"/>
      <c r="I47" s="12"/>
      <c r="J47" s="12"/>
      <c r="K47" s="12"/>
    </row>
    <row r="48" spans="1:11" s="1" customFormat="1">
      <c r="A48" s="8"/>
      <c r="B48" s="9"/>
      <c r="C48" s="10"/>
      <c r="D48" s="11"/>
      <c r="E48" s="12"/>
      <c r="F48" s="9"/>
      <c r="G48" s="9"/>
      <c r="H48" s="9"/>
      <c r="I48" s="12"/>
      <c r="J48" s="12"/>
      <c r="K48" s="12"/>
    </row>
    <row r="49" spans="1:11" s="1" customFormat="1">
      <c r="A49" s="8"/>
      <c r="B49" s="9"/>
      <c r="C49" s="10"/>
      <c r="D49" s="11"/>
      <c r="E49" s="12"/>
      <c r="F49" s="9"/>
      <c r="G49" s="9"/>
      <c r="H49" s="9"/>
      <c r="I49" s="12"/>
      <c r="J49" s="12"/>
      <c r="K49" s="12"/>
    </row>
    <row r="50" spans="1:11" s="1" customFormat="1">
      <c r="A50" s="8"/>
      <c r="B50" s="9"/>
      <c r="C50" s="10"/>
      <c r="D50" s="11"/>
      <c r="E50" s="12"/>
      <c r="F50" s="9"/>
      <c r="G50" s="9"/>
      <c r="H50" s="9"/>
      <c r="I50" s="12"/>
      <c r="J50" s="12"/>
      <c r="K50" s="12"/>
    </row>
    <row r="51" spans="1:11" s="1" customFormat="1">
      <c r="A51" s="8"/>
      <c r="B51" s="9"/>
      <c r="C51" s="10"/>
      <c r="D51" s="11"/>
      <c r="E51" s="12"/>
      <c r="F51" s="9"/>
      <c r="G51" s="9"/>
      <c r="H51" s="9"/>
      <c r="I51" s="12"/>
      <c r="J51" s="12"/>
      <c r="K51" s="12"/>
    </row>
    <row r="52" spans="1:11" s="1" customFormat="1">
      <c r="A52" s="8"/>
      <c r="B52" s="9"/>
      <c r="C52" s="10"/>
      <c r="D52" s="11"/>
      <c r="E52" s="12"/>
      <c r="F52" s="9"/>
      <c r="G52" s="9"/>
      <c r="H52" s="9"/>
      <c r="I52" s="12"/>
      <c r="J52" s="12"/>
      <c r="K52" s="12"/>
    </row>
    <row r="53" spans="1:11" s="1" customFormat="1">
      <c r="A53" s="8"/>
      <c r="B53" s="9"/>
      <c r="C53" s="10"/>
      <c r="D53" s="11"/>
      <c r="E53" s="12"/>
      <c r="F53" s="9"/>
      <c r="G53" s="9"/>
      <c r="H53" s="9"/>
      <c r="I53" s="12"/>
      <c r="J53" s="12"/>
      <c r="K53" s="12"/>
    </row>
    <row r="54" spans="1:11" s="1" customFormat="1">
      <c r="A54" s="8"/>
      <c r="B54" s="9"/>
      <c r="C54" s="10"/>
      <c r="D54" s="11"/>
      <c r="E54" s="12"/>
      <c r="F54" s="9"/>
      <c r="G54" s="9"/>
      <c r="H54" s="9"/>
      <c r="I54" s="12"/>
      <c r="J54" s="12"/>
      <c r="K54" s="12"/>
    </row>
    <row r="55" spans="1:11" s="1" customFormat="1">
      <c r="A55" s="8"/>
      <c r="B55" s="9"/>
      <c r="C55" s="10"/>
      <c r="D55" s="11"/>
      <c r="E55" s="12"/>
      <c r="F55" s="9"/>
      <c r="G55" s="9"/>
      <c r="H55" s="9"/>
      <c r="I55" s="12"/>
      <c r="J55" s="12"/>
      <c r="K55" s="12"/>
    </row>
    <row r="56" spans="1:11" s="1" customFormat="1">
      <c r="A56" s="8"/>
      <c r="B56" s="9"/>
      <c r="C56" s="10"/>
      <c r="D56" s="11"/>
      <c r="E56" s="12"/>
      <c r="F56" s="9"/>
      <c r="G56" s="9"/>
      <c r="H56" s="9"/>
      <c r="I56" s="12"/>
      <c r="J56" s="12"/>
      <c r="K56" s="12"/>
    </row>
    <row r="57" spans="1:11" s="1" customFormat="1">
      <c r="A57" s="8"/>
      <c r="B57" s="9"/>
      <c r="C57" s="10"/>
      <c r="D57" s="11"/>
      <c r="E57" s="12"/>
      <c r="F57" s="9"/>
      <c r="G57" s="9"/>
      <c r="H57" s="9"/>
      <c r="I57" s="12"/>
      <c r="J57" s="12"/>
      <c r="K57" s="12"/>
    </row>
    <row r="58" spans="1:11" s="1" customFormat="1">
      <c r="A58" s="8"/>
      <c r="B58" s="9"/>
      <c r="C58" s="10"/>
      <c r="D58" s="11"/>
      <c r="E58" s="12"/>
      <c r="F58" s="9"/>
      <c r="G58" s="9"/>
      <c r="H58" s="9"/>
      <c r="I58" s="12"/>
      <c r="J58" s="12"/>
      <c r="K58" s="12"/>
    </row>
    <row r="59" spans="1:11" s="1" customFormat="1">
      <c r="A59" s="8"/>
      <c r="B59" s="9"/>
      <c r="C59" s="10"/>
      <c r="D59" s="11"/>
      <c r="E59" s="12"/>
      <c r="F59" s="9"/>
      <c r="G59" s="9"/>
      <c r="H59" s="9"/>
      <c r="I59" s="12"/>
      <c r="J59" s="12"/>
      <c r="K59" s="12"/>
    </row>
    <row r="60" spans="1:11" s="1" customFormat="1">
      <c r="A60" s="8"/>
      <c r="B60" s="9"/>
      <c r="C60" s="10"/>
      <c r="D60" s="11"/>
      <c r="E60" s="12"/>
      <c r="F60" s="9"/>
      <c r="G60" s="9"/>
      <c r="H60" s="9"/>
      <c r="I60" s="12"/>
      <c r="J60" s="12"/>
      <c r="K60" s="12"/>
    </row>
    <row r="61" spans="1:11" s="1" customFormat="1">
      <c r="A61" s="8"/>
      <c r="B61" s="9"/>
      <c r="C61" s="10"/>
      <c r="D61" s="11"/>
      <c r="E61" s="12"/>
      <c r="F61" s="9"/>
      <c r="G61" s="9"/>
      <c r="H61" s="9"/>
      <c r="I61" s="12"/>
      <c r="J61" s="12"/>
      <c r="K61" s="12"/>
    </row>
    <row r="62" spans="1:11" s="1" customFormat="1">
      <c r="A62" s="8"/>
      <c r="B62" s="9"/>
      <c r="C62" s="10"/>
      <c r="D62" s="11"/>
      <c r="E62" s="12"/>
      <c r="F62" s="9"/>
      <c r="G62" s="9"/>
      <c r="H62" s="9"/>
      <c r="I62" s="12"/>
      <c r="J62" s="12"/>
      <c r="K62" s="12"/>
    </row>
    <row r="63" spans="1:11" s="1" customFormat="1">
      <c r="A63" s="8"/>
      <c r="B63" s="9"/>
      <c r="C63" s="10"/>
      <c r="D63" s="11"/>
      <c r="E63" s="12"/>
      <c r="F63" s="9"/>
      <c r="G63" s="9"/>
      <c r="H63" s="9"/>
      <c r="I63" s="12"/>
      <c r="J63" s="12"/>
      <c r="K63" s="12"/>
    </row>
    <row r="64" spans="1:11" s="1" customFormat="1">
      <c r="A64" s="8"/>
      <c r="B64" s="9"/>
      <c r="C64" s="10"/>
      <c r="D64" s="11"/>
      <c r="E64" s="12"/>
      <c r="F64" s="9"/>
      <c r="G64" s="9"/>
      <c r="H64" s="9"/>
      <c r="I64" s="12"/>
      <c r="J64" s="12"/>
      <c r="K64" s="12"/>
    </row>
    <row r="65" spans="1:11" s="1" customFormat="1">
      <c r="A65" s="8"/>
      <c r="B65" s="9"/>
      <c r="C65" s="10"/>
      <c r="D65" s="11"/>
      <c r="E65" s="12"/>
      <c r="F65" s="9"/>
      <c r="G65" s="9"/>
      <c r="H65" s="9"/>
      <c r="I65" s="12"/>
      <c r="J65" s="12"/>
      <c r="K65" s="12"/>
    </row>
    <row r="66" spans="1:11" s="1" customFormat="1">
      <c r="A66" s="8"/>
      <c r="B66" s="9"/>
      <c r="C66" s="10"/>
      <c r="D66" s="11"/>
      <c r="E66" s="12"/>
      <c r="F66" s="9"/>
      <c r="G66" s="9"/>
      <c r="H66" s="9"/>
      <c r="I66" s="12"/>
      <c r="J66" s="12"/>
      <c r="K66" s="12"/>
    </row>
    <row r="67" spans="1:11" s="1" customFormat="1">
      <c r="A67" s="8"/>
      <c r="B67" s="9"/>
      <c r="C67" s="10"/>
      <c r="D67" s="11"/>
      <c r="E67" s="12"/>
      <c r="F67" s="9"/>
      <c r="G67" s="9"/>
      <c r="H67" s="9"/>
      <c r="I67" s="12"/>
      <c r="J67" s="12"/>
      <c r="K67" s="12"/>
    </row>
    <row r="68" spans="1:11" s="1" customFormat="1">
      <c r="A68" s="8"/>
      <c r="B68" s="9"/>
      <c r="C68" s="10"/>
      <c r="D68" s="11"/>
      <c r="E68" s="12"/>
      <c r="F68" s="9"/>
      <c r="G68" s="9"/>
      <c r="H68" s="9"/>
      <c r="I68" s="12"/>
      <c r="J68" s="12"/>
      <c r="K68" s="12"/>
    </row>
    <row r="69" spans="1:11" s="1" customFormat="1">
      <c r="A69" s="8"/>
      <c r="B69" s="9"/>
      <c r="C69" s="10"/>
      <c r="D69" s="11"/>
      <c r="E69" s="12"/>
      <c r="F69" s="9"/>
      <c r="G69" s="9"/>
      <c r="H69" s="9"/>
      <c r="I69" s="12"/>
      <c r="J69" s="12"/>
      <c r="K69" s="12"/>
    </row>
    <row r="70" spans="1:11" s="1" customFormat="1">
      <c r="A70" s="8"/>
      <c r="B70" s="9"/>
      <c r="C70" s="10"/>
      <c r="D70" s="11"/>
      <c r="E70" s="12"/>
      <c r="F70" s="9"/>
      <c r="G70" s="9"/>
      <c r="H70" s="9"/>
      <c r="I70" s="12"/>
      <c r="J70" s="12"/>
      <c r="K70" s="12"/>
    </row>
    <row r="71" spans="1:11" s="1" customFormat="1">
      <c r="A71" s="8"/>
      <c r="B71" s="9"/>
      <c r="C71" s="10"/>
      <c r="D71" s="11"/>
      <c r="E71" s="12"/>
      <c r="F71" s="9"/>
      <c r="G71" s="9"/>
      <c r="H71" s="9"/>
      <c r="I71" s="12"/>
      <c r="J71" s="12"/>
      <c r="K71" s="12"/>
    </row>
    <row r="72" spans="1:11" s="9" customFormat="1">
      <c r="A72" s="8"/>
      <c r="C72" s="10"/>
      <c r="D72" s="11"/>
      <c r="E72" s="12"/>
      <c r="I72" s="12"/>
      <c r="J72" s="12"/>
      <c r="K72" s="12"/>
    </row>
    <row r="73" spans="1:11" s="9" customFormat="1">
      <c r="A73" s="8"/>
      <c r="C73" s="10"/>
      <c r="D73" s="11"/>
      <c r="E73" s="12"/>
      <c r="I73" s="12"/>
      <c r="J73" s="12"/>
      <c r="K73" s="12"/>
    </row>
    <row r="74" spans="1:11" s="9" customFormat="1">
      <c r="A74" s="8"/>
      <c r="C74" s="10"/>
      <c r="D74" s="11"/>
      <c r="E74" s="12"/>
      <c r="I74" s="12"/>
      <c r="J74" s="12"/>
      <c r="K74" s="12"/>
    </row>
    <row r="75" spans="1:11" s="9" customFormat="1">
      <c r="A75" s="8"/>
      <c r="C75" s="10"/>
      <c r="D75" s="11"/>
      <c r="E75" s="12"/>
      <c r="I75" s="12"/>
      <c r="J75" s="12"/>
      <c r="K75" s="12"/>
    </row>
    <row r="76" spans="1:11" s="9" customFormat="1">
      <c r="A76" s="8"/>
      <c r="C76" s="10"/>
      <c r="D76" s="11"/>
      <c r="E76" s="12"/>
      <c r="I76" s="12"/>
      <c r="J76" s="12"/>
      <c r="K76" s="12"/>
    </row>
    <row r="77" spans="1:11" s="9" customFormat="1">
      <c r="A77" s="8"/>
      <c r="C77" s="10"/>
      <c r="D77" s="11"/>
      <c r="E77" s="12"/>
      <c r="I77" s="12"/>
      <c r="J77" s="12"/>
      <c r="K77" s="12"/>
    </row>
    <row r="78" spans="1:11" s="9" customFormat="1">
      <c r="A78" s="8"/>
      <c r="C78" s="10"/>
      <c r="D78" s="11"/>
      <c r="E78" s="12"/>
      <c r="I78" s="12"/>
      <c r="J78" s="12"/>
      <c r="K78" s="12"/>
    </row>
    <row r="79" spans="1:11" s="9" customFormat="1">
      <c r="A79" s="8"/>
      <c r="C79" s="10"/>
      <c r="D79" s="11"/>
      <c r="E79" s="12"/>
      <c r="I79" s="12"/>
      <c r="J79" s="12"/>
      <c r="K79" s="12"/>
    </row>
    <row r="80" spans="1:11" s="9" customFormat="1">
      <c r="A80" s="8"/>
      <c r="C80" s="10"/>
      <c r="D80" s="11"/>
      <c r="E80" s="12"/>
      <c r="I80" s="12"/>
      <c r="J80" s="12"/>
      <c r="K80" s="12"/>
    </row>
    <row r="81" spans="1:11" s="9" customFormat="1">
      <c r="A81" s="8"/>
      <c r="C81" s="10"/>
      <c r="D81" s="11"/>
      <c r="E81" s="12"/>
      <c r="I81" s="12"/>
      <c r="J81" s="12"/>
      <c r="K81" s="12"/>
    </row>
  </sheetData>
  <mergeCells count="16">
    <mergeCell ref="A30:B30"/>
    <mergeCell ref="I31:J31"/>
    <mergeCell ref="I35:J35"/>
    <mergeCell ref="A1:K1"/>
    <mergeCell ref="A2:K2"/>
    <mergeCell ref="A4:A5"/>
    <mergeCell ref="B4:B5"/>
    <mergeCell ref="C4:C5"/>
    <mergeCell ref="D4:D5"/>
    <mergeCell ref="E4:E5"/>
    <mergeCell ref="F4:F5"/>
    <mergeCell ref="G4:G5"/>
    <mergeCell ref="I4:I5"/>
    <mergeCell ref="J4:J5"/>
    <mergeCell ref="K4:K5"/>
    <mergeCell ref="H4:H5"/>
  </mergeCells>
  <pageMargins left="0.7" right="0.7" top="0.75" bottom="0.75" header="0.3" footer="0.3"/>
  <pageSetup paperSize="9" orientation="portrait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J11" sqref="J11"/>
    </sheetView>
  </sheetViews>
  <sheetFormatPr defaultColWidth="8.85546875" defaultRowHeight="15"/>
  <cols>
    <col min="1" max="1" width="7" style="77" customWidth="1"/>
    <col min="2" max="2" width="37" style="77" customWidth="1"/>
    <col min="3" max="3" width="8.28515625" style="77" customWidth="1"/>
    <col min="4" max="4" width="6.140625" style="77" customWidth="1"/>
    <col min="5" max="5" width="8.7109375" style="77" customWidth="1"/>
    <col min="6" max="6" width="8.85546875" style="77" customWidth="1"/>
    <col min="7" max="7" width="12.140625" style="77" customWidth="1"/>
    <col min="8" max="8" width="11.42578125" style="77" customWidth="1"/>
    <col min="9" max="9" width="8.85546875" style="77"/>
    <col min="10" max="10" width="13.5703125" style="77" customWidth="1"/>
    <col min="11" max="16384" width="8.85546875" style="77"/>
  </cols>
  <sheetData>
    <row r="1" spans="1:10" s="40" customFormat="1" ht="22.5" customHeight="1">
      <c r="A1" s="116" t="s">
        <v>109</v>
      </c>
      <c r="B1" s="116"/>
      <c r="C1" s="116"/>
      <c r="H1" s="31" t="s">
        <v>10</v>
      </c>
    </row>
    <row r="2" spans="1:10" s="40" customFormat="1" ht="27" customHeight="1">
      <c r="A2" s="117" t="s">
        <v>29</v>
      </c>
      <c r="B2" s="117"/>
      <c r="C2" s="117"/>
    </row>
    <row r="3" spans="1:10" ht="15" customHeight="1">
      <c r="A3" s="118" t="s">
        <v>9</v>
      </c>
      <c r="B3" s="118"/>
      <c r="C3" s="118"/>
      <c r="D3" s="32"/>
    </row>
    <row r="4" spans="1:10" ht="20.25">
      <c r="A4" s="119" t="s">
        <v>30</v>
      </c>
      <c r="B4" s="119"/>
      <c r="C4" s="119"/>
      <c r="D4" s="119"/>
      <c r="E4" s="119"/>
      <c r="F4" s="119"/>
      <c r="G4" s="119"/>
      <c r="H4" s="119"/>
    </row>
    <row r="5" spans="1:10" ht="20.25">
      <c r="A5" s="120" t="s">
        <v>31</v>
      </c>
      <c r="B5" s="120"/>
      <c r="C5" s="120"/>
      <c r="D5" s="120"/>
      <c r="E5" s="120"/>
      <c r="F5" s="120"/>
      <c r="G5" s="120"/>
      <c r="H5" s="120"/>
    </row>
    <row r="6" spans="1:10" ht="19.5">
      <c r="A6" s="121" t="s">
        <v>62</v>
      </c>
      <c r="B6" s="121"/>
      <c r="C6" s="121"/>
      <c r="D6" s="121"/>
      <c r="E6" s="121"/>
      <c r="F6" s="121"/>
      <c r="G6" s="121"/>
      <c r="H6" s="121"/>
      <c r="J6" s="77" t="s">
        <v>60</v>
      </c>
    </row>
    <row r="7" spans="1:10" ht="18.75">
      <c r="A7" s="115" t="s">
        <v>16</v>
      </c>
      <c r="B7" s="115"/>
      <c r="C7" s="115"/>
      <c r="D7" s="115"/>
      <c r="E7" s="115"/>
      <c r="F7" s="115"/>
      <c r="G7" s="115"/>
      <c r="H7" s="115"/>
      <c r="J7" s="77" t="s">
        <v>61</v>
      </c>
    </row>
    <row r="8" spans="1:10" ht="54.6" customHeight="1">
      <c r="A8" s="33" t="s">
        <v>0</v>
      </c>
      <c r="B8" s="33" t="s">
        <v>17</v>
      </c>
      <c r="C8" s="33" t="s">
        <v>18</v>
      </c>
      <c r="D8" s="33" t="s">
        <v>19</v>
      </c>
      <c r="E8" s="33" t="s">
        <v>32</v>
      </c>
      <c r="F8" s="33" t="s">
        <v>33</v>
      </c>
      <c r="G8" s="33" t="s">
        <v>34</v>
      </c>
      <c r="H8" s="33" t="s">
        <v>35</v>
      </c>
    </row>
    <row r="9" spans="1:10" ht="15.75">
      <c r="A9" s="65" t="s">
        <v>5</v>
      </c>
      <c r="B9" s="34" t="s">
        <v>20</v>
      </c>
      <c r="C9" s="34" t="s">
        <v>21</v>
      </c>
      <c r="D9" s="34" t="s">
        <v>22</v>
      </c>
      <c r="E9" s="34">
        <v>1</v>
      </c>
      <c r="F9" s="34">
        <v>2</v>
      </c>
      <c r="G9" s="34">
        <v>3</v>
      </c>
      <c r="H9" s="34" t="s">
        <v>36</v>
      </c>
    </row>
    <row r="10" spans="1:10" ht="31.5">
      <c r="A10" s="65" t="s">
        <v>6</v>
      </c>
      <c r="B10" s="35" t="s">
        <v>37</v>
      </c>
      <c r="C10" s="34" t="s">
        <v>23</v>
      </c>
      <c r="D10" s="34">
        <v>1</v>
      </c>
      <c r="E10" s="65"/>
      <c r="F10" s="65"/>
      <c r="G10" s="65">
        <v>25</v>
      </c>
      <c r="H10" s="65"/>
    </row>
    <row r="11" spans="1:10" ht="31.5">
      <c r="A11" s="65" t="s">
        <v>7</v>
      </c>
      <c r="B11" s="35" t="s">
        <v>38</v>
      </c>
      <c r="C11" s="65"/>
      <c r="D11" s="65"/>
      <c r="E11" s="65"/>
      <c r="F11" s="65"/>
      <c r="G11" s="65"/>
      <c r="H11" s="65"/>
    </row>
    <row r="12" spans="1:10" ht="15.75">
      <c r="A12" s="34">
        <v>1</v>
      </c>
      <c r="B12" s="36" t="s">
        <v>39</v>
      </c>
      <c r="C12" s="34" t="s">
        <v>24</v>
      </c>
      <c r="D12" s="34">
        <v>2</v>
      </c>
      <c r="E12" s="34"/>
      <c r="F12" s="34"/>
      <c r="G12" s="37">
        <f>'Th 4'!J31+'TH 5'!J30+'Th 6'!J30</f>
        <v>1390572.3</v>
      </c>
      <c r="H12" s="38">
        <f>G12</f>
        <v>1390572.3</v>
      </c>
      <c r="J12" s="77">
        <f>(100+1020+22)</f>
        <v>1142</v>
      </c>
    </row>
    <row r="13" spans="1:10" ht="15.75">
      <c r="A13" s="34">
        <v>2</v>
      </c>
      <c r="B13" s="36" t="s">
        <v>40</v>
      </c>
      <c r="C13" s="34" t="s">
        <v>24</v>
      </c>
      <c r="D13" s="34">
        <v>3</v>
      </c>
      <c r="E13" s="34"/>
      <c r="F13" s="34"/>
      <c r="G13" s="37">
        <f>G12+'nộp ĐP Q.I'!G13</f>
        <v>2762519.6</v>
      </c>
      <c r="H13" s="38">
        <f>G13</f>
        <v>2762519.6</v>
      </c>
      <c r="J13" s="43">
        <f>G13+G12</f>
        <v>4153091.9000000004</v>
      </c>
    </row>
    <row r="14" spans="1:10" ht="15.75">
      <c r="A14" s="65" t="s">
        <v>8</v>
      </c>
      <c r="B14" s="35" t="s">
        <v>41</v>
      </c>
      <c r="C14" s="65"/>
      <c r="D14" s="65"/>
      <c r="E14" s="65"/>
      <c r="F14" s="65"/>
      <c r="G14" s="34"/>
      <c r="H14" s="34"/>
    </row>
    <row r="15" spans="1:10" ht="15.75">
      <c r="A15" s="34">
        <v>1</v>
      </c>
      <c r="B15" s="36" t="s">
        <v>42</v>
      </c>
      <c r="C15" s="34" t="s">
        <v>24</v>
      </c>
      <c r="D15" s="34">
        <v>4</v>
      </c>
      <c r="E15" s="34"/>
      <c r="F15" s="34"/>
      <c r="G15" s="37">
        <f>G12*0.7</f>
        <v>973400.61</v>
      </c>
      <c r="H15" s="37">
        <f>G15</f>
        <v>973400.61</v>
      </c>
      <c r="I15" s="42">
        <f>G12*0.7</f>
        <v>973400.61</v>
      </c>
    </row>
    <row r="16" spans="1:10" ht="15.75">
      <c r="A16" s="34" t="s">
        <v>43</v>
      </c>
      <c r="B16" s="36" t="s">
        <v>44</v>
      </c>
      <c r="C16" s="34" t="s">
        <v>24</v>
      </c>
      <c r="D16" s="34">
        <v>5</v>
      </c>
      <c r="E16" s="34"/>
      <c r="F16" s="34"/>
      <c r="G16" s="34">
        <v>0</v>
      </c>
      <c r="H16" s="34">
        <v>0</v>
      </c>
      <c r="J16" s="77">
        <v>376672</v>
      </c>
    </row>
    <row r="17" spans="1:10" ht="15.75">
      <c r="A17" s="34" t="s">
        <v>45</v>
      </c>
      <c r="B17" s="36" t="s">
        <v>46</v>
      </c>
      <c r="C17" s="34" t="s">
        <v>24</v>
      </c>
      <c r="D17" s="34">
        <v>6</v>
      </c>
      <c r="E17" s="34"/>
      <c r="F17" s="34"/>
      <c r="G17" s="34">
        <v>0</v>
      </c>
      <c r="H17" s="34">
        <v>0</v>
      </c>
      <c r="J17" s="77">
        <v>402300</v>
      </c>
    </row>
    <row r="18" spans="1:10" ht="15.75">
      <c r="A18" s="34" t="s">
        <v>47</v>
      </c>
      <c r="B18" s="36" t="s">
        <v>48</v>
      </c>
      <c r="C18" s="34" t="s">
        <v>24</v>
      </c>
      <c r="D18" s="34">
        <v>7</v>
      </c>
      <c r="E18" s="34"/>
      <c r="F18" s="34"/>
      <c r="G18" s="37">
        <f>G12*0.7</f>
        <v>973400.61</v>
      </c>
      <c r="H18" s="38">
        <f>G18</f>
        <v>973400.61</v>
      </c>
      <c r="J18" s="77">
        <v>402300</v>
      </c>
    </row>
    <row r="19" spans="1:10" ht="31.5">
      <c r="A19" s="65">
        <v>2</v>
      </c>
      <c r="B19" s="36" t="s">
        <v>49</v>
      </c>
      <c r="C19" s="34" t="s">
        <v>24</v>
      </c>
      <c r="D19" s="34">
        <v>8</v>
      </c>
      <c r="E19" s="34"/>
      <c r="F19" s="34"/>
      <c r="G19" s="37">
        <f>G15</f>
        <v>973400.61</v>
      </c>
      <c r="H19" s="37">
        <f>G19</f>
        <v>973400.61</v>
      </c>
      <c r="J19" s="77">
        <f>SUM(J16:J18)</f>
        <v>1181272</v>
      </c>
    </row>
    <row r="20" spans="1:10" ht="15.75">
      <c r="A20" s="34" t="s">
        <v>50</v>
      </c>
      <c r="B20" s="36" t="s">
        <v>44</v>
      </c>
      <c r="C20" s="34" t="s">
        <v>24</v>
      </c>
      <c r="D20" s="34">
        <v>9</v>
      </c>
      <c r="E20" s="34"/>
      <c r="F20" s="34"/>
      <c r="G20" s="34"/>
      <c r="H20" s="34"/>
      <c r="J20" s="43">
        <f>'nộp ĐP Q.I'!G13</f>
        <v>1371947.3</v>
      </c>
    </row>
    <row r="21" spans="1:10" ht="15.75">
      <c r="A21" s="34" t="s">
        <v>51</v>
      </c>
      <c r="B21" s="36" t="s">
        <v>46</v>
      </c>
      <c r="C21" s="34" t="s">
        <v>24</v>
      </c>
      <c r="D21" s="34">
        <v>10</v>
      </c>
      <c r="E21" s="34"/>
      <c r="F21" s="34"/>
      <c r="G21" s="34">
        <v>0</v>
      </c>
      <c r="H21" s="34">
        <v>0</v>
      </c>
      <c r="J21" s="43">
        <f>J19+J20</f>
        <v>2553219.2999999998</v>
      </c>
    </row>
    <row r="22" spans="1:10" ht="15.75">
      <c r="A22" s="34" t="s">
        <v>52</v>
      </c>
      <c r="B22" s="36" t="s">
        <v>48</v>
      </c>
      <c r="C22" s="34" t="s">
        <v>24</v>
      </c>
      <c r="D22" s="34">
        <v>11</v>
      </c>
      <c r="E22" s="34"/>
      <c r="F22" s="34"/>
      <c r="G22" s="37">
        <f>G18</f>
        <v>973400.61</v>
      </c>
      <c r="H22" s="37">
        <f>G22</f>
        <v>973400.61</v>
      </c>
    </row>
    <row r="23" spans="1:10" ht="31.5">
      <c r="A23" s="65" t="s">
        <v>53</v>
      </c>
      <c r="B23" s="35" t="s">
        <v>54</v>
      </c>
      <c r="C23" s="34"/>
      <c r="D23" s="65"/>
      <c r="E23" s="65"/>
      <c r="F23" s="65"/>
      <c r="G23" s="65"/>
      <c r="H23" s="65"/>
    </row>
    <row r="24" spans="1:10" ht="15.75">
      <c r="A24" s="34">
        <v>1</v>
      </c>
      <c r="B24" s="36" t="s">
        <v>55</v>
      </c>
      <c r="C24" s="34" t="s">
        <v>24</v>
      </c>
      <c r="D24" s="34">
        <v>12</v>
      </c>
      <c r="E24" s="34"/>
      <c r="F24" s="34"/>
      <c r="G24" s="37">
        <f>G12-G15</f>
        <v>417171.69000000006</v>
      </c>
      <c r="H24" s="39">
        <f>G24</f>
        <v>417171.69000000006</v>
      </c>
      <c r="I24" s="43">
        <f>G12-I15</f>
        <v>417171.69000000006</v>
      </c>
    </row>
    <row r="25" spans="1:10" ht="31.5">
      <c r="A25" s="34">
        <v>2</v>
      </c>
      <c r="B25" s="36" t="s">
        <v>56</v>
      </c>
      <c r="C25" s="34" t="s">
        <v>24</v>
      </c>
      <c r="D25" s="34">
        <v>13</v>
      </c>
      <c r="E25" s="34"/>
      <c r="F25" s="34"/>
      <c r="G25" s="37">
        <f>G24+'nộp ĐP Q.I'!G25</f>
        <v>828755.88000000012</v>
      </c>
      <c r="H25" s="37">
        <f>G25</f>
        <v>828755.88000000012</v>
      </c>
      <c r="J25" s="43">
        <f>'nộp ĐP Q.I'!G24</f>
        <v>411584.19000000006</v>
      </c>
    </row>
    <row r="26" spans="1:10" ht="31.5">
      <c r="A26" s="65" t="s">
        <v>57</v>
      </c>
      <c r="B26" s="35" t="s">
        <v>58</v>
      </c>
      <c r="C26" s="34" t="s">
        <v>24</v>
      </c>
      <c r="D26" s="34">
        <v>14</v>
      </c>
      <c r="E26" s="65"/>
      <c r="F26" s="65"/>
      <c r="G26" s="34">
        <v>0</v>
      </c>
      <c r="H26" s="34">
        <v>0</v>
      </c>
      <c r="J26" s="43">
        <f>G24</f>
        <v>417171.69000000006</v>
      </c>
    </row>
    <row r="27" spans="1:10">
      <c r="A27" s="28"/>
      <c r="J27" s="43">
        <f>J25+J26</f>
        <v>828755.88000000012</v>
      </c>
    </row>
    <row r="28" spans="1:10" ht="18.75">
      <c r="G28" s="41" t="s">
        <v>110</v>
      </c>
      <c r="J28" s="43">
        <f>J26+J27</f>
        <v>1245927.5700000003</v>
      </c>
    </row>
    <row r="29" spans="1:10" ht="18.75">
      <c r="A29" s="29" t="s">
        <v>25</v>
      </c>
      <c r="B29" s="94" t="s">
        <v>97</v>
      </c>
      <c r="G29" s="66" t="s">
        <v>59</v>
      </c>
    </row>
    <row r="30" spans="1:10" ht="18.75">
      <c r="G30" s="67" t="s">
        <v>101</v>
      </c>
    </row>
    <row r="31" spans="1:10" ht="18.75">
      <c r="G31" s="83"/>
    </row>
    <row r="32" spans="1:10" ht="18.75">
      <c r="G32" s="83"/>
    </row>
    <row r="33" spans="1:7" ht="18.75">
      <c r="A33" s="29"/>
    </row>
    <row r="34" spans="1:7" ht="18.75">
      <c r="A34" s="30"/>
      <c r="B34" s="44"/>
      <c r="G34" s="75"/>
    </row>
  </sheetData>
  <mergeCells count="7">
    <mergeCell ref="A7:H7"/>
    <mergeCell ref="A1:C1"/>
    <mergeCell ref="A2:C2"/>
    <mergeCell ref="A3:C3"/>
    <mergeCell ref="A4:H4"/>
    <mergeCell ref="A5:H5"/>
    <mergeCell ref="A6:H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8"/>
  <sheetViews>
    <sheetView topLeftCell="A16" workbookViewId="0">
      <selection activeCell="K30" sqref="K30"/>
    </sheetView>
  </sheetViews>
  <sheetFormatPr defaultRowHeight="15"/>
  <cols>
    <col min="1" max="1" width="5.5703125" customWidth="1"/>
    <col min="2" max="2" width="17.140625" customWidth="1"/>
    <col min="4" max="4" width="9.85546875" customWidth="1"/>
    <col min="5" max="5" width="11.42578125" style="77" customWidth="1"/>
    <col min="6" max="6" width="14.42578125" customWidth="1"/>
    <col min="7" max="7" width="13.28515625" customWidth="1"/>
    <col min="8" max="8" width="14.5703125" customWidth="1"/>
  </cols>
  <sheetData>
    <row r="1" spans="1:8" ht="18.75" customHeight="1">
      <c r="A1" s="104" t="s">
        <v>111</v>
      </c>
      <c r="B1" s="104"/>
      <c r="C1" s="104"/>
      <c r="D1" s="104"/>
      <c r="E1" s="104"/>
      <c r="F1" s="104"/>
      <c r="G1" s="104"/>
      <c r="H1" s="104"/>
    </row>
    <row r="2" spans="1:8" ht="18.75">
      <c r="A2" s="104" t="s">
        <v>73</v>
      </c>
      <c r="B2" s="104"/>
      <c r="C2" s="104"/>
      <c r="D2" s="104"/>
      <c r="E2" s="104"/>
      <c r="F2" s="104"/>
      <c r="G2" s="104"/>
      <c r="H2" s="104"/>
    </row>
    <row r="3" spans="1:8" ht="15.75">
      <c r="A3" s="52"/>
      <c r="B3" s="46"/>
      <c r="C3" s="47"/>
      <c r="D3" s="45"/>
      <c r="E3" s="45"/>
      <c r="F3" s="49"/>
      <c r="G3" s="49"/>
      <c r="H3" s="49"/>
    </row>
    <row r="4" spans="1:8" ht="15" customHeight="1">
      <c r="A4" s="108" t="s">
        <v>0</v>
      </c>
      <c r="B4" s="109" t="s">
        <v>26</v>
      </c>
      <c r="C4" s="109" t="s">
        <v>3</v>
      </c>
      <c r="D4" s="111" t="s">
        <v>13</v>
      </c>
      <c r="E4" s="122" t="s">
        <v>83</v>
      </c>
      <c r="F4" s="109" t="s">
        <v>28</v>
      </c>
      <c r="G4" s="114" t="s">
        <v>12</v>
      </c>
      <c r="H4" s="109" t="s">
        <v>14</v>
      </c>
    </row>
    <row r="5" spans="1:8" ht="22.5" customHeight="1">
      <c r="A5" s="108"/>
      <c r="B5" s="109"/>
      <c r="C5" s="109"/>
      <c r="D5" s="111"/>
      <c r="E5" s="123"/>
      <c r="F5" s="109"/>
      <c r="G5" s="114"/>
      <c r="H5" s="109"/>
    </row>
    <row r="6" spans="1:8" ht="15.75">
      <c r="A6" s="78">
        <v>1</v>
      </c>
      <c r="B6" s="18" t="s">
        <v>69</v>
      </c>
      <c r="C6" s="86">
        <v>4.4000000000000004</v>
      </c>
      <c r="D6" s="86">
        <v>0.5</v>
      </c>
      <c r="E6" s="86">
        <v>0</v>
      </c>
      <c r="F6" s="59">
        <f>(C6+D6+E6)*1490000</f>
        <v>7301000.0000000009</v>
      </c>
      <c r="G6" s="59">
        <f t="shared" ref="G6:G29" si="0">F6*0.01</f>
        <v>73010.000000000015</v>
      </c>
      <c r="H6" s="71"/>
    </row>
    <row r="7" spans="1:8" ht="15.75">
      <c r="A7" s="78">
        <v>2</v>
      </c>
      <c r="B7" s="20" t="s">
        <v>70</v>
      </c>
      <c r="C7" s="86">
        <v>2.34</v>
      </c>
      <c r="D7" s="86">
        <v>0</v>
      </c>
      <c r="E7" s="86">
        <v>0</v>
      </c>
      <c r="F7" s="59">
        <f t="shared" ref="F7:F29" si="1">(C7+D7+E7)*1490000</f>
        <v>3486600</v>
      </c>
      <c r="G7" s="59">
        <f t="shared" si="0"/>
        <v>34866</v>
      </c>
      <c r="H7" s="71"/>
    </row>
    <row r="8" spans="1:8" ht="15.75">
      <c r="A8" s="78">
        <v>3</v>
      </c>
      <c r="B8" s="20" t="s">
        <v>71</v>
      </c>
      <c r="C8" s="86">
        <v>3.66</v>
      </c>
      <c r="D8" s="86">
        <v>0.2</v>
      </c>
      <c r="E8" s="86">
        <v>0</v>
      </c>
      <c r="F8" s="59">
        <f t="shared" si="1"/>
        <v>5751400.0000000009</v>
      </c>
      <c r="G8" s="59">
        <f t="shared" si="0"/>
        <v>57514.000000000007</v>
      </c>
      <c r="H8" s="71"/>
    </row>
    <row r="9" spans="1:8" ht="15.75">
      <c r="A9" s="78">
        <v>4</v>
      </c>
      <c r="B9" s="20" t="s">
        <v>72</v>
      </c>
      <c r="C9" s="86">
        <v>6.78</v>
      </c>
      <c r="D9" s="86">
        <v>0.65</v>
      </c>
      <c r="E9" s="86">
        <v>0</v>
      </c>
      <c r="F9" s="59">
        <f t="shared" si="1"/>
        <v>11070700</v>
      </c>
      <c r="G9" s="59">
        <f t="shared" si="0"/>
        <v>110707</v>
      </c>
      <c r="H9" s="71"/>
    </row>
    <row r="10" spans="1:8" ht="15.75">
      <c r="A10" s="78">
        <v>5</v>
      </c>
      <c r="B10" s="22" t="s">
        <v>84</v>
      </c>
      <c r="C10" s="86"/>
      <c r="D10" s="86"/>
      <c r="E10" s="89">
        <f>0.299</f>
        <v>0.29899999999999999</v>
      </c>
      <c r="F10" s="59">
        <f t="shared" si="1"/>
        <v>445510</v>
      </c>
      <c r="G10" s="59">
        <f t="shared" si="0"/>
        <v>4455.1000000000004</v>
      </c>
      <c r="H10" s="71"/>
    </row>
    <row r="11" spans="1:8" ht="15.75">
      <c r="A11" s="78">
        <v>6</v>
      </c>
      <c r="B11" s="20"/>
      <c r="C11" s="86"/>
      <c r="D11" s="86"/>
      <c r="E11" s="86"/>
      <c r="F11" s="59">
        <f t="shared" si="1"/>
        <v>0</v>
      </c>
      <c r="G11" s="59">
        <f t="shared" si="0"/>
        <v>0</v>
      </c>
      <c r="H11" s="71"/>
    </row>
    <row r="12" spans="1:8" ht="15.75">
      <c r="A12" s="78">
        <v>7</v>
      </c>
      <c r="B12" s="20"/>
      <c r="C12" s="86"/>
      <c r="D12" s="86"/>
      <c r="E12" s="86"/>
      <c r="F12" s="59">
        <f t="shared" si="1"/>
        <v>0</v>
      </c>
      <c r="G12" s="59">
        <f t="shared" si="0"/>
        <v>0</v>
      </c>
      <c r="H12" s="71"/>
    </row>
    <row r="13" spans="1:8" ht="15.75">
      <c r="A13" s="78">
        <v>8</v>
      </c>
      <c r="B13" s="20"/>
      <c r="C13" s="86"/>
      <c r="D13" s="86"/>
      <c r="E13" s="86"/>
      <c r="F13" s="59">
        <f t="shared" si="1"/>
        <v>0</v>
      </c>
      <c r="G13" s="59">
        <f t="shared" si="0"/>
        <v>0</v>
      </c>
      <c r="H13" s="71"/>
    </row>
    <row r="14" spans="1:8" ht="15.75">
      <c r="A14" s="78">
        <v>9</v>
      </c>
      <c r="B14" s="20"/>
      <c r="C14" s="86"/>
      <c r="D14" s="86"/>
      <c r="E14" s="86"/>
      <c r="F14" s="59">
        <f t="shared" si="1"/>
        <v>0</v>
      </c>
      <c r="G14" s="59">
        <f t="shared" si="0"/>
        <v>0</v>
      </c>
      <c r="H14" s="71"/>
    </row>
    <row r="15" spans="1:8" ht="15.75">
      <c r="A15" s="78">
        <v>10</v>
      </c>
      <c r="B15" s="20"/>
      <c r="C15" s="86"/>
      <c r="D15" s="86"/>
      <c r="E15" s="86"/>
      <c r="F15" s="59">
        <f t="shared" si="1"/>
        <v>0</v>
      </c>
      <c r="G15" s="59">
        <f t="shared" si="0"/>
        <v>0</v>
      </c>
      <c r="H15" s="71"/>
    </row>
    <row r="16" spans="1:8" ht="15.75">
      <c r="A16" s="78">
        <v>11</v>
      </c>
      <c r="B16" s="20"/>
      <c r="C16" s="86"/>
      <c r="D16" s="86"/>
      <c r="E16" s="86"/>
      <c r="F16" s="59">
        <f t="shared" si="1"/>
        <v>0</v>
      </c>
      <c r="G16" s="59">
        <f t="shared" si="0"/>
        <v>0</v>
      </c>
      <c r="H16" s="71"/>
    </row>
    <row r="17" spans="1:8" ht="15.75">
      <c r="A17" s="78">
        <v>12</v>
      </c>
      <c r="B17" s="20"/>
      <c r="C17" s="86"/>
      <c r="D17" s="86"/>
      <c r="E17" s="86"/>
      <c r="F17" s="59">
        <f t="shared" si="1"/>
        <v>0</v>
      </c>
      <c r="G17" s="59">
        <f t="shared" si="0"/>
        <v>0</v>
      </c>
      <c r="H17" s="71"/>
    </row>
    <row r="18" spans="1:8" ht="15.75">
      <c r="A18" s="78">
        <v>13</v>
      </c>
      <c r="B18" s="20"/>
      <c r="C18" s="86"/>
      <c r="D18" s="86"/>
      <c r="E18" s="86"/>
      <c r="F18" s="59">
        <f t="shared" si="1"/>
        <v>0</v>
      </c>
      <c r="G18" s="59">
        <f t="shared" si="0"/>
        <v>0</v>
      </c>
      <c r="H18" s="71"/>
    </row>
    <row r="19" spans="1:8" ht="15.75">
      <c r="A19" s="78">
        <v>14</v>
      </c>
      <c r="B19" s="20"/>
      <c r="C19" s="86"/>
      <c r="D19" s="86"/>
      <c r="E19" s="86"/>
      <c r="F19" s="59">
        <f t="shared" si="1"/>
        <v>0</v>
      </c>
      <c r="G19" s="59">
        <f t="shared" si="0"/>
        <v>0</v>
      </c>
      <c r="H19" s="71"/>
    </row>
    <row r="20" spans="1:8" ht="15.75">
      <c r="A20" s="78">
        <v>15</v>
      </c>
      <c r="B20" s="20"/>
      <c r="C20" s="86"/>
      <c r="D20" s="86"/>
      <c r="E20" s="86"/>
      <c r="F20" s="59">
        <f t="shared" si="1"/>
        <v>0</v>
      </c>
      <c r="G20" s="59">
        <f t="shared" si="0"/>
        <v>0</v>
      </c>
      <c r="H20" s="71"/>
    </row>
    <row r="21" spans="1:8" ht="15.75">
      <c r="A21" s="78">
        <v>16</v>
      </c>
      <c r="B21" s="22"/>
      <c r="C21" s="86"/>
      <c r="D21" s="86"/>
      <c r="E21" s="86"/>
      <c r="F21" s="59">
        <f t="shared" si="1"/>
        <v>0</v>
      </c>
      <c r="G21" s="59">
        <f t="shared" si="0"/>
        <v>0</v>
      </c>
      <c r="H21" s="71"/>
    </row>
    <row r="22" spans="1:8" ht="15.75">
      <c r="A22" s="78">
        <v>17</v>
      </c>
      <c r="B22" s="20"/>
      <c r="C22" s="86"/>
      <c r="D22" s="86"/>
      <c r="E22" s="86"/>
      <c r="F22" s="59">
        <f t="shared" si="1"/>
        <v>0</v>
      </c>
      <c r="G22" s="59">
        <f t="shared" si="0"/>
        <v>0</v>
      </c>
      <c r="H22" s="71"/>
    </row>
    <row r="23" spans="1:8" ht="15.75">
      <c r="A23" s="78">
        <v>18</v>
      </c>
      <c r="B23" s="22"/>
      <c r="C23" s="86"/>
      <c r="D23" s="86"/>
      <c r="E23" s="86"/>
      <c r="F23" s="59">
        <f t="shared" si="1"/>
        <v>0</v>
      </c>
      <c r="G23" s="59">
        <f t="shared" si="0"/>
        <v>0</v>
      </c>
      <c r="H23" s="71"/>
    </row>
    <row r="24" spans="1:8" ht="15.75">
      <c r="A24" s="78">
        <v>19</v>
      </c>
      <c r="B24" s="22"/>
      <c r="C24" s="86"/>
      <c r="D24" s="86"/>
      <c r="E24" s="86"/>
      <c r="F24" s="59">
        <f t="shared" si="1"/>
        <v>0</v>
      </c>
      <c r="G24" s="59">
        <f t="shared" si="0"/>
        <v>0</v>
      </c>
      <c r="H24" s="71"/>
    </row>
    <row r="25" spans="1:8" ht="15.75">
      <c r="A25" s="78">
        <v>20</v>
      </c>
      <c r="B25" s="23"/>
      <c r="C25" s="86"/>
      <c r="D25" s="87"/>
      <c r="E25" s="87"/>
      <c r="F25" s="59">
        <f t="shared" si="1"/>
        <v>0</v>
      </c>
      <c r="G25" s="59">
        <f t="shared" si="0"/>
        <v>0</v>
      </c>
      <c r="H25" s="71"/>
    </row>
    <row r="26" spans="1:8" ht="15.75">
      <c r="A26" s="78">
        <v>21</v>
      </c>
      <c r="B26" s="22"/>
      <c r="C26" s="86"/>
      <c r="D26" s="86"/>
      <c r="E26" s="86"/>
      <c r="F26" s="59">
        <f t="shared" si="1"/>
        <v>0</v>
      </c>
      <c r="G26" s="59">
        <f t="shared" si="0"/>
        <v>0</v>
      </c>
      <c r="H26" s="71"/>
    </row>
    <row r="27" spans="1:8" ht="15.75">
      <c r="A27" s="78">
        <v>22</v>
      </c>
      <c r="B27" s="22"/>
      <c r="C27" s="86"/>
      <c r="D27" s="86"/>
      <c r="E27" s="86"/>
      <c r="F27" s="59">
        <f t="shared" si="1"/>
        <v>0</v>
      </c>
      <c r="G27" s="59">
        <f t="shared" si="0"/>
        <v>0</v>
      </c>
      <c r="H27" s="62"/>
    </row>
    <row r="28" spans="1:8" ht="15.75">
      <c r="A28" s="78">
        <v>23</v>
      </c>
      <c r="B28" s="22"/>
      <c r="C28" s="86"/>
      <c r="D28" s="86"/>
      <c r="E28" s="86"/>
      <c r="F28" s="59">
        <f t="shared" si="1"/>
        <v>0</v>
      </c>
      <c r="G28" s="59">
        <f t="shared" si="0"/>
        <v>0</v>
      </c>
      <c r="H28" s="71"/>
    </row>
    <row r="29" spans="1:8" ht="15.75">
      <c r="A29" s="78">
        <v>24</v>
      </c>
      <c r="B29" s="22"/>
      <c r="C29" s="86"/>
      <c r="D29" s="86"/>
      <c r="E29" s="90"/>
      <c r="F29" s="59">
        <f t="shared" si="1"/>
        <v>0</v>
      </c>
      <c r="G29" s="59">
        <f t="shared" si="0"/>
        <v>0</v>
      </c>
      <c r="H29" s="71"/>
    </row>
    <row r="30" spans="1:8" ht="19.5">
      <c r="A30" s="105" t="s">
        <v>4</v>
      </c>
      <c r="B30" s="105"/>
      <c r="C30" s="26">
        <f>SUM(C6:C29)</f>
        <v>17.18</v>
      </c>
      <c r="D30" s="26">
        <f t="shared" ref="D30:E30" si="2">SUM(D6:D29)</f>
        <v>1.35</v>
      </c>
      <c r="E30" s="100">
        <f t="shared" si="2"/>
        <v>0.29899999999999999</v>
      </c>
      <c r="F30" s="27">
        <f>SUM(F6:F29)</f>
        <v>28055210</v>
      </c>
      <c r="G30" s="27">
        <f>SUM(G6:G29)</f>
        <v>280552.09999999998</v>
      </c>
      <c r="H30" s="25"/>
    </row>
    <row r="31" spans="1:8" ht="19.5">
      <c r="A31" s="52"/>
      <c r="B31" s="84" t="s">
        <v>15</v>
      </c>
      <c r="C31" s="84"/>
      <c r="D31" s="3"/>
      <c r="E31" s="3"/>
      <c r="F31" s="106" t="s">
        <v>27</v>
      </c>
      <c r="G31" s="106"/>
      <c r="H31" s="4"/>
    </row>
    <row r="32" spans="1:8" ht="18.75">
      <c r="A32" s="53"/>
      <c r="B32" s="5"/>
      <c r="C32" s="6"/>
      <c r="D32" s="7"/>
      <c r="E32" s="7"/>
      <c r="F32" s="7"/>
      <c r="G32" s="7"/>
      <c r="H32" s="7"/>
    </row>
    <row r="33" spans="1:8" ht="18.75">
      <c r="A33" s="53"/>
      <c r="B33" s="5"/>
      <c r="C33" s="6"/>
      <c r="D33" s="7"/>
      <c r="E33" s="7"/>
      <c r="F33" s="7"/>
      <c r="G33" s="7"/>
      <c r="H33" s="7"/>
    </row>
    <row r="34" spans="1:8" ht="18.75">
      <c r="A34" s="53"/>
      <c r="B34" s="5"/>
      <c r="C34" s="6"/>
      <c r="D34" s="7"/>
      <c r="E34" s="7"/>
      <c r="F34" s="7"/>
      <c r="G34" s="7"/>
      <c r="H34" s="7"/>
    </row>
    <row r="35" spans="1:8" ht="19.5">
      <c r="A35" s="52"/>
      <c r="B35" s="84"/>
      <c r="C35" s="84"/>
      <c r="D35" s="3"/>
      <c r="E35" s="3"/>
      <c r="F35" s="107"/>
      <c r="G35" s="107"/>
      <c r="H35" s="4"/>
    </row>
    <row r="36" spans="1:8" ht="18.75">
      <c r="A36" s="8"/>
      <c r="B36" s="15"/>
      <c r="C36" s="13"/>
      <c r="D36" s="16"/>
      <c r="E36" s="16"/>
      <c r="F36" s="16"/>
      <c r="G36" s="16"/>
      <c r="H36" s="16"/>
    </row>
    <row r="37" spans="1:8" ht="15.75">
      <c r="A37" s="8"/>
      <c r="B37" s="9"/>
      <c r="C37" s="11"/>
      <c r="D37" s="12"/>
      <c r="E37" s="12"/>
      <c r="F37" s="12"/>
      <c r="G37" s="12"/>
      <c r="H37" s="12"/>
    </row>
    <row r="38" spans="1:8" ht="15.75">
      <c r="A38" s="8"/>
      <c r="B38" s="9"/>
      <c r="C38" s="11"/>
      <c r="D38" s="12"/>
      <c r="E38" s="12"/>
      <c r="F38" s="12"/>
      <c r="G38" s="12"/>
      <c r="H38" s="12"/>
    </row>
    <row r="39" spans="1:8" ht="15.75">
      <c r="A39" s="8"/>
      <c r="B39" s="9"/>
      <c r="C39" s="11"/>
      <c r="D39" s="12"/>
      <c r="E39" s="12"/>
      <c r="F39" s="12"/>
      <c r="G39" s="12"/>
      <c r="H39" s="12"/>
    </row>
    <row r="40" spans="1:8" ht="15.75">
      <c r="A40" s="8"/>
      <c r="B40" s="9"/>
      <c r="C40" s="11"/>
      <c r="D40" s="12"/>
      <c r="E40" s="12"/>
      <c r="F40" s="12"/>
      <c r="G40" s="12"/>
      <c r="H40" s="12"/>
    </row>
    <row r="41" spans="1:8" ht="15.75">
      <c r="A41" s="8"/>
      <c r="B41" s="9"/>
      <c r="C41" s="11"/>
      <c r="D41" s="12"/>
      <c r="E41" s="12"/>
      <c r="F41" s="12"/>
      <c r="G41" s="12"/>
      <c r="H41" s="12"/>
    </row>
    <row r="42" spans="1:8" ht="15.75">
      <c r="A42" s="8"/>
      <c r="B42" s="9"/>
      <c r="C42" s="11"/>
      <c r="D42" s="12"/>
      <c r="E42" s="12"/>
      <c r="F42" s="12"/>
      <c r="G42" s="12"/>
      <c r="H42" s="12"/>
    </row>
    <row r="43" spans="1:8" ht="15.75">
      <c r="A43" s="8"/>
      <c r="B43" s="9"/>
      <c r="C43" s="11"/>
      <c r="D43" s="12"/>
      <c r="E43" s="12"/>
      <c r="F43" s="12"/>
      <c r="G43" s="12"/>
      <c r="H43" s="12"/>
    </row>
    <row r="44" spans="1:8" ht="15.75">
      <c r="A44" s="8"/>
      <c r="B44" s="9"/>
      <c r="C44" s="11"/>
      <c r="D44" s="12"/>
      <c r="E44" s="12"/>
      <c r="F44" s="12"/>
      <c r="G44" s="12"/>
      <c r="H44" s="12"/>
    </row>
    <row r="45" spans="1:8" ht="15.75">
      <c r="A45" s="8"/>
      <c r="B45" s="9"/>
      <c r="C45" s="11"/>
      <c r="D45" s="12"/>
      <c r="E45" s="12"/>
      <c r="F45" s="12"/>
      <c r="G45" s="12"/>
      <c r="H45" s="12"/>
    </row>
    <row r="46" spans="1:8" ht="15.75">
      <c r="A46" s="8"/>
      <c r="B46" s="9"/>
      <c r="C46" s="11"/>
      <c r="D46" s="12"/>
      <c r="E46" s="12"/>
      <c r="F46" s="12"/>
      <c r="G46" s="12"/>
      <c r="H46" s="12"/>
    </row>
    <row r="47" spans="1:8" ht="15.75">
      <c r="A47" s="8"/>
      <c r="B47" s="9"/>
      <c r="C47" s="11"/>
      <c r="D47" s="12"/>
      <c r="E47" s="12"/>
      <c r="F47" s="12"/>
      <c r="G47" s="12"/>
      <c r="H47" s="12"/>
    </row>
    <row r="48" spans="1:8" ht="15.75">
      <c r="A48" s="8"/>
      <c r="B48" s="9"/>
      <c r="C48" s="11"/>
      <c r="D48" s="12"/>
      <c r="E48" s="12"/>
      <c r="F48" s="12"/>
      <c r="G48" s="12"/>
      <c r="H48" s="12"/>
    </row>
    <row r="49" spans="1:8" ht="15.75">
      <c r="A49" s="8"/>
      <c r="B49" s="9"/>
      <c r="C49" s="11"/>
      <c r="D49" s="12"/>
      <c r="E49" s="12"/>
      <c r="F49" s="12"/>
      <c r="G49" s="12"/>
      <c r="H49" s="12"/>
    </row>
    <row r="50" spans="1:8" ht="15.75">
      <c r="A50" s="8"/>
      <c r="B50" s="9"/>
      <c r="C50" s="11"/>
      <c r="D50" s="12"/>
      <c r="E50" s="12"/>
      <c r="F50" s="12"/>
      <c r="G50" s="12"/>
      <c r="H50" s="12"/>
    </row>
    <row r="51" spans="1:8" ht="15.75">
      <c r="A51" s="8"/>
      <c r="B51" s="9"/>
      <c r="C51" s="11"/>
      <c r="D51" s="12"/>
      <c r="E51" s="12"/>
      <c r="F51" s="12"/>
      <c r="G51" s="12"/>
      <c r="H51" s="12"/>
    </row>
    <row r="52" spans="1:8" ht="15.75">
      <c r="A52" s="8"/>
      <c r="B52" s="9"/>
      <c r="C52" s="11"/>
      <c r="D52" s="12"/>
      <c r="E52" s="12"/>
      <c r="F52" s="12"/>
      <c r="G52" s="12"/>
      <c r="H52" s="12"/>
    </row>
    <row r="53" spans="1:8" ht="15.75">
      <c r="A53" s="8"/>
      <c r="B53" s="9"/>
      <c r="C53" s="11"/>
      <c r="D53" s="12"/>
      <c r="E53" s="12"/>
      <c r="F53" s="12"/>
      <c r="G53" s="12"/>
      <c r="H53" s="12"/>
    </row>
    <row r="54" spans="1:8" ht="15.75">
      <c r="A54" s="8"/>
      <c r="B54" s="9"/>
      <c r="C54" s="11"/>
      <c r="D54" s="12"/>
      <c r="E54" s="12"/>
      <c r="F54" s="12"/>
      <c r="G54" s="12"/>
      <c r="H54" s="12"/>
    </row>
    <row r="55" spans="1:8" ht="15.75">
      <c r="A55" s="8"/>
      <c r="B55" s="9"/>
      <c r="C55" s="11"/>
      <c r="D55" s="12"/>
      <c r="E55" s="12"/>
      <c r="F55" s="12"/>
      <c r="G55" s="12"/>
      <c r="H55" s="12"/>
    </row>
    <row r="56" spans="1:8" ht="15.75">
      <c r="A56" s="8"/>
      <c r="B56" s="9"/>
      <c r="C56" s="11"/>
      <c r="D56" s="12"/>
      <c r="E56" s="12"/>
      <c r="F56" s="12"/>
      <c r="G56" s="12"/>
      <c r="H56" s="12"/>
    </row>
    <row r="57" spans="1:8" ht="15.75">
      <c r="A57" s="8"/>
      <c r="B57" s="9"/>
      <c r="C57" s="11"/>
      <c r="D57" s="12"/>
      <c r="E57" s="12"/>
      <c r="F57" s="12"/>
      <c r="G57" s="12"/>
      <c r="H57" s="12"/>
    </row>
    <row r="58" spans="1:8" ht="15.75">
      <c r="A58" s="8"/>
      <c r="B58" s="9"/>
      <c r="C58" s="11"/>
      <c r="D58" s="12"/>
      <c r="E58" s="12"/>
      <c r="F58" s="12"/>
      <c r="G58" s="12"/>
      <c r="H58" s="12"/>
    </row>
  </sheetData>
  <mergeCells count="13">
    <mergeCell ref="A30:B30"/>
    <mergeCell ref="F31:G31"/>
    <mergeCell ref="F35:G35"/>
    <mergeCell ref="A1:H1"/>
    <mergeCell ref="A2:H2"/>
    <mergeCell ref="A4:A5"/>
    <mergeCell ref="B4:B5"/>
    <mergeCell ref="C4:C5"/>
    <mergeCell ref="D4:D5"/>
    <mergeCell ref="F4:F5"/>
    <mergeCell ref="E4:E5"/>
    <mergeCell ref="G4:G5"/>
    <mergeCell ref="H4:H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Th 1</vt:lpstr>
      <vt:lpstr>TH 2</vt:lpstr>
      <vt:lpstr>Th.3</vt:lpstr>
      <vt:lpstr>nộp ĐP Q.I</vt:lpstr>
      <vt:lpstr>Th 4</vt:lpstr>
      <vt:lpstr>TH 5</vt:lpstr>
      <vt:lpstr>Th 6</vt:lpstr>
      <vt:lpstr>nộp ĐP Q.II </vt:lpstr>
      <vt:lpstr>T7</vt:lpstr>
      <vt:lpstr>T8</vt:lpstr>
      <vt:lpstr>T9</vt:lpstr>
      <vt:lpstr>Nop q3</vt:lpstr>
      <vt:lpstr>T10</vt:lpstr>
      <vt:lpstr>T11</vt:lpstr>
      <vt:lpstr>t12</vt:lpstr>
      <vt:lpstr>NOP Q4</vt:lpstr>
      <vt:lpstr>'Th 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bienphongvnn</cp:lastModifiedBy>
  <cp:lastPrinted>2021-06-11T01:39:18Z</cp:lastPrinted>
  <dcterms:created xsi:type="dcterms:W3CDTF">2019-11-08T10:22:09Z</dcterms:created>
  <dcterms:modified xsi:type="dcterms:W3CDTF">2021-06-14T08:07:21Z</dcterms:modified>
</cp:coreProperties>
</file>